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79" documentId="13_ncr:1_{F6CB121F-512D-4AA6-A0C1-0FB36C537598}" xr6:coauthVersionLast="47" xr6:coauthVersionMax="47" xr10:uidLastSave="{7ED8F6F7-03DD-422C-AC33-484852F5903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<sst xmlns="http://schemas.openxmlformats.org/spreadsheetml/2006/main" count="178606" uniqueCount="39084">
  <si>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</si>
  <si>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</si>
  <si>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</si>
  <si>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</si>
  <si>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</si>
  <si>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</si>
  <si>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</si>
  <si>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</si>
  <si>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</si>
  <si>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</si>
  <si>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</si>
  <si>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</si>
  <si>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</si>
  <si>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</si>
  <si>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</si>
  <si>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</si>
  <si>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</si>
  <si>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</si>
  <si>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</si>
  <si>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</si>
  <si>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</si>
  <si>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</si>
  <si>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</si>
  <si>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</si>
  <si>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</si>
  <si>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</si>
  <si>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</si>
  <si>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</si>
  <si>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</si>
  <si>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</si>
  <si>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</si>
  <si>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</si>
  <si>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</si>
  <si>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</si>
  <si>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</si>
  <si>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</si>
  <si>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</si>
  <si>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</si>
  <si>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</si>
  <si>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</si>
  <si>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</si>
  <si>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</si>
  <si>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</si>
  <si>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</si>
  <si>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</si>
  <si>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</si>
  <si>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</si>
  <si>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</si>
  <si>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</si>
  <si>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</si>
  <si>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</si>
  <si>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</si>
  <si>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</si>
  <si>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</si>
  <si>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</si>
  <si>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</si>
  <si>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</si>
  <si>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</si>
  <si>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</si>
  <si>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</si>
  <si>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</si>
  <si>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</si>
  <si>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</si>
  <si>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</si>
  <si>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</si>
  <si>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</si>
  <si>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</si>
  <si>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</si>
  <si>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</si>
  <si>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</si>
  <si>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</si>
  <si>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</si>
  <si>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</si>
  <si>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</si>
  <si>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</si>
  <si>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</si>
  <si>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</si>
  <si>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</si>
  <si>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</si>
  <si>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</si>
  <si>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</si>
  <si>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</si>
  <si>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</si>
  <si>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</si>
  <si>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</si>
  <si>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</si>
  <si>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</si>
  <si>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</si>
  <si>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</si>
  <si>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</si>
  <si>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</si>
  <si>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</si>
  <si>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</si>
  <si>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</si>
  <si>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</si>
  <si>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</si>
  <si>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</si>
  <si>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</si>
  <si>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</si>
  <si>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</si>
  <si>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</si>
  <si>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</si>
  <si>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</si>
  <si>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</si>
  <si>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</si>
  <si>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</si>
  <si>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</si>
  <si>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</si>
  <si>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</si>
  <si>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</si>
  <si>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</si>
  <si>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</si>
  <si>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</si>
  <si>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</si>
  <si>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</si>
  <si>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</si>
  <si>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</si>
  <si>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</si>
  <si>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</si>
  <si>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</si>
  <si>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</si>
  <si>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</si>
  <si>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</si>
  <si>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</si>
  <si>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</si>
  <si>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</si>
  <si>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</si>
  <si>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</si>
  <si>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</si>
  <si>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</si>
  <si>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</si>
  <si>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</si>
  <si>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</si>
  <si>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</si>
  <si>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</si>
  <si>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</si>
  <si>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</si>
  <si>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</si>
  <si>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</si>
  <si>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</si>
  <si>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</si>
  <si>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</si>
  <si>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</si>
  <si>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</si>
  <si>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</si>
  <si>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</si>
  <si>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</si>
  <si>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</si>
  <si>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</si>
  <si>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</si>
  <si>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</si>
  <si>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</si>
  <si>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</si>
  <si>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</si>
  <si>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</si>
  <si>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</si>
  <si>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</si>
  <si>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</si>
  <si>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</si>
  <si>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</si>
  <si>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</si>
  <si>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</si>
  <si>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</si>
  <si>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</si>
  <si>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</si>
  <si>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</si>
  <si>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</si>
  <si>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</si>
  <si>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</si>
  <si>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</si>
  <si>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</si>
  <si>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</si>
  <si>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</si>
  <si>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</si>
  <si>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</si>
  <si>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</si>
  <si>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</si>
  <si>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</si>
  <si>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</si>
  <si>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</si>
  <si>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</si>
  <si>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</si>
  <si>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</si>
  <si>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</si>
  <si>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</si>
  <si>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</si>
  <si>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</si>
  <si>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</si>
  <si>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</si>
  <si>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</si>
  <si>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</si>
  <si>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</si>
  <si>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</si>
  <si>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</si>
  <si>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</si>
  <si>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</si>
  <si>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</si>
  <si>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</si>
  <si>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</si>
  <si>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</si>
  <si>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</si>
  <si>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</si>
  <si>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</si>
  <si>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</si>
  <si>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</si>
  <si>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</si>
  <si>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</si>
  <si>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</si>
  <si>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</si>
  <si>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</si>
  <si>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</si>
  <si>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</si>
  <si>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</si>
  <si>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</si>
  <si>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</si>
  <si>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</si>
  <si>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</si>
  <si>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</si>
  <si>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</si>
  <si>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</si>
  <si>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</si>
  <si>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</si>
  <si>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</si>
  <si>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</si>
  <si>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</si>
  <si>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</si>
  <si>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</si>
  <si>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</si>
  <si>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</si>
  <si>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</si>
  <si>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</si>
  <si>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</si>
  <si>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</si>
  <si>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</si>
  <si>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</si>
  <si>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</si>
  <si>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</si>
  <si>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</si>
  <si>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</si>
  <si>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</si>
  <si>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</si>
  <si>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</si>
  <si>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</si>
  <si>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</si>
  <si>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</si>
  <si>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</si>
  <si>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</si>
  <si>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</si>
  <si>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</si>
  <si>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</si>
  <si>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</si>
  <si>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</si>
  <si>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</si>
  <si>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</si>
  <si>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</si>
  <si>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</si>
  <si>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</si>
  <si>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</si>
  <si>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</si>
  <si>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</si>
  <si>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</si>
  <si>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</si>
  <si>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</si>
  <si>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</si>
  <si>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</si>
  <si>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</si>
  <si>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</si>
  <si>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</si>
  <si>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</si>
  <si>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</si>
  <si>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</si>
  <si>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</si>
  <si>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</si>
  <si>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</si>
  <si>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</si>
  <si>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</si>
  <si>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</si>
  <si>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</si>
  <si>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</si>
  <si>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</si>
  <si>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</si>
  <si>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</si>
  <si>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</si>
  <si>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</si>
  <si>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</si>
  <si>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</si>
  <si>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</si>
  <si>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</si>
  <si>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</si>
  <si>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</si>
  <si>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</si>
  <si>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</si>
  <si>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</si>
  <si>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</si>
  <si>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</si>
  <si>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</si>
  <si>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</si>
  <si>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</si>
  <si>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</si>
  <si>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</si>
  <si>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</si>
  <si>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</si>
  <si>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</si>
  <si>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</si>
  <si>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</si>
  <si>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</si>
  <si>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</si>
  <si>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</si>
  <si>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</si>
  <si>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</si>
  <si>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</si>
  <si>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</si>
  <si>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</si>
  <si>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</si>
  <si>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</si>
  <si>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</si>
  <si>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</si>
  <si>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</si>
  <si>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</si>
  <si>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</si>
  <si>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</si>
  <si>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</si>
  <si>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</si>
  <si>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</si>
  <si>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</si>
  <si>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</si>
  <si>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</si>
  <si>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</si>
  <si>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</si>
  <si>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</si>
  <si>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</si>
  <si>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</si>
  <si>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</si>
  <si>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</si>
  <si>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</si>
  <si>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</si>
  <si>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</si>
  <si>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</si>
  <si>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</si>
  <si>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</si>
  <si>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</si>
  <si>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</si>
  <si>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</si>
  <si>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</si>
  <si>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</si>
  <si>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</si>
  <si>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</si>
  <si>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</si>
  <si>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</si>
  <si>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</si>
  <si>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</si>
  <si>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</si>
  <si>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</si>
  <si>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</si>
  <si>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</si>
  <si>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</si>
  <si>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</si>
  <si>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</si>
  <si>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</si>
  <si>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</si>
  <si>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</si>
  <si>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</si>
  <si>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</si>
  <si>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</si>
  <si>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</si>
  <si>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</si>
  <si>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</si>
  <si>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</si>
  <si>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</si>
  <si>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</si>
  <si>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</si>
  <si>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</si>
  <si>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</si>
  <si>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</si>
  <si>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</si>
  <si>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</si>
  <si>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</si>
  <si>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</si>
  <si>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</si>
  <si>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</si>
  <si>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</si>
  <si>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</si>
  <si>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</si>
  <si>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</si>
  <si>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</si>
  <si>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</si>
  <si>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</si>
  <si>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</si>
  <si>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</si>
  <si>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</si>
  <si>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</si>
  <si>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</si>
  <si>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</si>
  <si>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</si>
  <si>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</si>
  <si>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</si>
  <si>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</si>
  <si>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</si>
  <si>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</si>
  <si>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</si>
  <si>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</si>
  <si>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</si>
  <si>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</si>
  <si>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</si>
  <si>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</si>
  <si>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</si>
  <si>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</si>
  <si>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</si>
  <si>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</si>
  <si>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</si>
  <si>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</si>
  <si>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</si>
  <si>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</si>
  <si>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</si>
  <si>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</si>
  <si>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</si>
  <si>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</si>
  <si>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</si>
  <si>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</si>
  <si>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</si>
  <si>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</si>
  <si>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</si>
  <si>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</si>
  <si>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</si>
  <si>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</si>
  <si>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</si>
  <si>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</si>
  <si>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</si>
  <si>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</si>
  <si>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</si>
  <si>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</si>
  <si>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</si>
  <si>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</si>
  <si>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</si>
  <si>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</si>
  <si>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</si>
  <si>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</si>
  <si>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</si>
  <si>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</si>
  <si>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</si>
  <si>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</si>
  <si>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</si>
  <si>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</si>
  <si>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</si>
  <si>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</si>
  <si>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</si>
  <si>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</si>
  <si>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</si>
  <si>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</si>
  <si>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</si>
  <si>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</si>
  <si>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</si>
  <si>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</si>
  <si>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</si>
  <si>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</si>
  <si>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</si>
  <si>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</si>
  <si>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</si>
  <si>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</si>
  <si>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</si>
  <si>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</si>
  <si>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</si>
  <si>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</si>
  <si>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</si>
  <si>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</si>
  <si>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</si>
  <si>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</si>
  <si>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</si>
  <si>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</si>
  <si>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</si>
  <si>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</si>
  <si>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</si>
  <si>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</si>
  <si>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</si>
  <si>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</si>
  <si>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</si>
  <si>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</si>
  <si>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</si>
  <si>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</si>
  <si>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</si>
  <si>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</si>
  <si>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</si>
  <si>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</si>
  <si>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</si>
  <si>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</si>
  <si>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</si>
  <si>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</si>
  <si>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</si>
  <si>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</si>
  <si>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</si>
  <si>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</si>
  <si>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</si>
  <si>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</si>
  <si>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</si>
  <si>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</si>
  <si>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</si>
  <si>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</si>
  <si>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</si>
  <si>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</si>
  <si>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</si>
  <si>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</si>
  <si>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</si>
  <si>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</si>
  <si>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</si>
  <si>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</si>
  <si>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</si>
  <si>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</si>
  <si>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</si>
  <si>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</si>
  <si>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</si>
  <si>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</si>
  <si>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</si>
  <si>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</si>
  <si>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</si>
  <si>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</si>
  <si>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</si>
  <si>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</si>
  <si>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</si>
  <si>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</si>
  <si>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</si>
  <si>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</si>
  <si>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</si>
  <si>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</si>
  <si>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</si>
  <si>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</si>
  <si>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</si>
  <si>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</si>
  <si>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</si>
  <si>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</si>
  <si>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</si>
  <si>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</si>
  <si>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</si>
  <si>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</si>
  <si>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</si>
  <si>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</si>
  <si>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</si>
  <si>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</si>
  <si>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</si>
  <si>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</si>
  <si>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</si>
  <si>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</si>
  <si>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</si>
  <si>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</si>
  <si>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</si>
  <si>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</si>
  <si>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</si>
  <si>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</si>
  <si>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</si>
  <si>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</si>
  <si>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</si>
  <si>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</si>
  <si>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</si>
  <si>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</si>
  <si>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</si>
  <si>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</si>
  <si>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</si>
  <si>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</si>
  <si>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</si>
  <si>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</si>
  <si>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</si>
  <si>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</si>
  <si>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</si>
  <si>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</si>
  <si>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</si>
  <si>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</si>
  <si>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</si>
  <si>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</si>
  <si>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</si>
  <si>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</si>
  <si>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</si>
  <si>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</si>
  <si>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</si>
  <si>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</si>
  <si>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</si>
  <si>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</si>
  <si>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</si>
  <si>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</si>
  <si>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</si>
  <si>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</si>
  <si>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</si>
  <si>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</si>
  <si>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</si>
  <si>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</si>
  <si>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</si>
  <si>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</si>
  <si>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</si>
  <si>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</si>
  <si>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</si>
  <si>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</si>
  <si>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</si>
  <si>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</si>
  <si>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</si>
  <si>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</si>
  <si>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</si>
  <si>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</si>
  <si>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</si>
  <si>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</si>
  <si>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</si>
  <si>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</si>
  <si>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</si>
  <si>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</si>
  <si>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</si>
  <si>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</si>
  <si>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</si>
  <si>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</si>
  <si>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</si>
  <si>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</si>
  <si>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</si>
  <si>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</si>
  <si>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</si>
  <si>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</si>
  <si>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</si>
  <si>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</si>
  <si>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</si>
  <si>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</si>
  <si>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</si>
  <si>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</si>
  <si>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</si>
  <si>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</si>
  <si>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</si>
  <si>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</si>
  <si>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</si>
  <si>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</si>
  <si>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</si>
  <si>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</si>
  <si>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</si>
  <si>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</si>
  <si>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</si>
  <si>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</si>
  <si>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</si>
  <si>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</si>
  <si>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</si>
  <si>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</si>
  <si>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</si>
  <si>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</si>
  <si>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</si>
  <si>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</si>
  <si>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</si>
  <si>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</si>
  <si>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</si>
  <si>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</si>
  <si>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</si>
  <si>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</si>
  <si>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</si>
  <si>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</si>
  <si>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</si>
  <si>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</si>
  <si>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</si>
  <si>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</si>
  <si>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</si>
  <si>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</si>
  <si>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</si>
  <si>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</si>
  <si>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</si>
  <si>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</si>
  <si>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</si>
  <si>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</si>
  <si>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</si>
  <si>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</si>
  <si>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</si>
  <si>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</si>
  <si>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</si>
  <si>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</si>
  <si>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</si>
  <si>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</si>
  <si>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</si>
  <si>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</si>
  <si>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</si>
  <si>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</si>
  <si>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</si>
  <si>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</si>
  <si>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</si>
  <si>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</si>
  <si>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</si>
  <si>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</si>
  <si>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</si>
  <si>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</si>
  <si>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</si>
  <si>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</si>
  <si>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</si>
  <si>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</si>
  <si>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</si>
  <si>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</si>
  <si>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</si>
  <si>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</si>
  <si>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</si>
  <si>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</si>
  <si>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</si>
  <si>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</si>
  <si>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</si>
  <si>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</si>
  <si>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</si>
  <si>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</si>
  <si>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</si>
  <si>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</si>
  <si>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</si>
  <si>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</si>
  <si>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</si>
  <si>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</si>
  <si>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</si>
  <si>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</si>
  <si>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</si>
  <si>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</si>
  <si>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</si>
  <si>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</si>
  <si>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</si>
  <si>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</si>
  <si>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</si>
  <si>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</si>
  <si>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</si>
  <si>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</si>
  <si>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</si>
  <si>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</si>
  <si>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</si>
  <si>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</si>
  <si>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</si>
  <si>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</si>
  <si>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</si>
  <si>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</si>
  <si>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</si>
  <si>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</si>
  <si>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</si>
  <si>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</si>
  <si>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</si>
  <si>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</si>
  <si>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</si>
  <si>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</si>
  <si>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</si>
  <si>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</si>
  <si>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</si>
  <si>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</si>
  <si>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</si>
  <si>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</si>
  <si>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</si>
  <si>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</si>
  <si>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</si>
  <si>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</si>
  <si>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</si>
  <si>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</si>
  <si>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</si>
  <si>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</si>
  <si>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</si>
  <si>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</si>
  <si>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</si>
  <si>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</si>
  <si>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</si>
  <si>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</si>
  <si>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</si>
  <si>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</si>
  <si>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</si>
  <si>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</si>
  <si>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</si>
  <si>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</si>
  <si>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</si>
  <si>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</si>
  <si>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</si>
  <si>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</si>
  <si>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</si>
  <si>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</si>
  <si>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</si>
  <si>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</si>
  <si>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</si>
  <si>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</si>
  <si>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</si>
  <si>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</si>
  <si>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</si>
  <si>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</si>
  <si>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</si>
  <si>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</si>
  <si>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</si>
  <si>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</si>
  <si>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</si>
  <si>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</si>
  <si>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</si>
  <si>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</si>
  <si>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</si>
  <si>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</si>
  <si>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</si>
  <si>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</si>
  <si>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</si>
  <si>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</si>
  <si>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</si>
  <si>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</si>
  <si>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</si>
  <si>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</si>
  <si>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</si>
  <si>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</si>
  <si>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</si>
  <si>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</si>
  <si>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</si>
  <si>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</si>
  <si>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</si>
  <si>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</si>
  <si>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</si>
  <si>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</si>
  <si>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</si>
  <si>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</si>
  <si>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</si>
  <si>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</si>
  <si>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</si>
  <si>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</si>
  <si>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</si>
  <si>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</si>
  <si>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</si>
  <si>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</si>
  <si>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</si>
  <si>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</si>
  <si>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</si>
  <si>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</si>
  <si>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</si>
  <si>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</si>
  <si>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</si>
  <si>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</si>
  <si>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</si>
  <si>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</si>
  <si>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</si>
  <si>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</si>
  <si>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</si>
  <si>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</si>
  <si>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</si>
  <si>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</si>
  <si>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</si>
  <si>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</si>
  <si>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</si>
  <si>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</si>
  <si>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</si>
  <si>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</si>
  <si>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</si>
  <si>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</si>
  <si>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</si>
  <si>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</si>
  <si>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</si>
  <si>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</si>
  <si>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</si>
  <si>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</si>
  <si>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</si>
  <si>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</si>
  <si>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</si>
  <si>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</si>
  <si>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</si>
  <si>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</si>
  <si>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</si>
  <si>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</si>
  <si>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</si>
  <si>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</si>
  <si>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</si>
  <si>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</si>
  <si>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</si>
  <si>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</si>
  <si>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</si>
  <si>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</si>
  <si>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</si>
  <si>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</si>
  <si>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</si>
  <si>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</si>
  <si>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</si>
  <si>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</si>
  <si>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</si>
  <si>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</si>
  <si>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</si>
  <si>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</si>
  <si>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</si>
  <si>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</si>
  <si>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</si>
  <si>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</si>
  <si>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</si>
  <si>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</si>
  <si>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</si>
  <si>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</si>
  <si>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</si>
  <si>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</si>
  <si>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</si>
  <si>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</si>
  <si>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</si>
  <si>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</si>
  <si>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</si>
  <si>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</si>
  <si>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</si>
  <si>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</si>
  <si>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</si>
  <si>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</si>
  <si>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</si>
  <si>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</si>
  <si>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</si>
  <si>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</si>
  <si>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</si>
  <si>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</si>
  <si>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</si>
  <si>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</si>
  <si>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</si>
  <si>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</si>
  <si>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</si>
  <si>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</si>
  <si>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</si>
  <si>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</si>
  <si>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</si>
  <si>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</si>
  <si>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</si>
  <si>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</si>
  <si>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</si>
  <si>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</si>
  <si>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</si>
  <si>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</si>
  <si>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</si>
  <si>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</si>
  <si>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</si>
  <si>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</si>
  <si>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</si>
  <si>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</si>
  <si>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</si>
  <si>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</si>
  <si>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</si>
  <si>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</si>
  <si>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</si>
  <si>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</si>
  <si>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</si>
  <si>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</si>
  <si>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</si>
  <si>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</si>
  <si>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</si>
  <si>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</si>
  <si>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</si>
  <si>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</si>
  <si>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</si>
  <si>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</si>
  <si>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</si>
  <si>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</si>
  <si>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</si>
  <si>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</si>
  <si>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</si>
  <si>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</si>
  <si>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</si>
  <si>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</si>
  <si>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</si>
  <si>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</si>
  <si>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</si>
  <si>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</si>
  <si>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</si>
  <si>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</si>
  <si>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</si>
  <si>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</si>
  <si>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</si>
  <si>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</si>
  <si>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</si>
  <si>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</si>
  <si>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</si>
  <si>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</si>
  <si>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</si>
  <si>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</si>
  <si>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</si>
  <si>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</si>
  <si>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</si>
  <si>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</si>
  <si>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</si>
  <si>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</si>
  <si>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</si>
  <si>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</si>
  <si>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</si>
  <si>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</si>
  <si>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</si>
  <si>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</si>
  <si>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</si>
  <si>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</si>
  <si>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</si>
  <si>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</si>
  <si>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</si>
  <si>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</si>
  <si>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</si>
  <si>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</si>
  <si>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</si>
  <si>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</si>
  <si>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</si>
  <si>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</si>
  <si>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</si>
  <si>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</si>
  <si>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</si>
  <si>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</si>
  <si>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</si>
  <si>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</si>
  <si>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</si>
  <si>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</si>
  <si>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</si>
  <si>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</si>
  <si>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</si>
  <si>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</si>
  <si>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</si>
  <si>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</si>
  <si>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</si>
  <si>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</si>
  <si>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</si>
  <si>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</si>
  <si>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</si>
  <si>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</si>
  <si>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</si>
  <si>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</si>
  <si>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</si>
  <si>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</si>
  <si>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</si>
  <si>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</si>
  <si>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</si>
  <si>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</si>
  <si>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</si>
  <si>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</si>
  <si>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</si>
  <si>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</si>
  <si>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</si>
  <si>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</si>
  <si>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</si>
  <si>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</si>
  <si>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</si>
  <si>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</si>
  <si>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</si>
  <si>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</si>
  <si>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</si>
  <si>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</si>
  <si>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</si>
  <si>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</si>
  <si>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</si>
  <si>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</si>
  <si>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</si>
  <si>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</si>
  <si>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</si>
  <si>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</si>
  <si>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</si>
  <si>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</si>
  <si>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</si>
  <si>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</si>
  <si>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</si>
  <si>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</si>
  <si>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</si>
  <si>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</si>
  <si>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</si>
  <si>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</si>
  <si>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</si>
  <si>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</si>
  <si>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</si>
  <si>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</si>
  <si>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</si>
  <si>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</si>
  <si>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</si>
  <si>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</si>
  <si>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</si>
  <si>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</si>
  <si>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</si>
  <si>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</si>
  <si>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</si>
  <si>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</si>
  <si>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</si>
  <si>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</si>
  <si>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</si>
  <si>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</si>
  <si>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</si>
  <si>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</si>
  <si>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</si>
  <si>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</si>
  <si>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</si>
  <si>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</si>
  <si>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</si>
  <si>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</si>
  <si>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</si>
  <si>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</si>
  <si>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</si>
  <si>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</si>
  <si>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</si>
  <si>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</si>
  <si>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</si>
  <si>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</si>
  <si>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</si>
  <si>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</si>
  <si>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</si>
  <si>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</si>
  <si>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</si>
  <si>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</si>
  <si>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</si>
  <si>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</si>
  <si>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</si>
  <si>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</si>
  <si>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</si>
  <si>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</si>
  <si>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</si>
  <si>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</si>
  <si>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</si>
  <si>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</si>
  <si>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</si>
  <si>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</si>
  <si>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</si>
  <si>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</si>
  <si>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</si>
  <si>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</si>
  <si>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</si>
  <si>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</si>
  <si>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</si>
  <si>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</si>
  <si>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</si>
  <si>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</si>
  <si>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</si>
  <si>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</si>
  <si>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</si>
  <si>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</si>
  <si>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</si>
  <si>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</si>
  <si>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</si>
  <si>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</si>
  <si>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</si>
  <si>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</si>
  <si>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</si>
  <si>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</si>
  <si>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</si>
  <si>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</si>
  <si>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</si>
  <si>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</si>
  <si>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</si>
  <si>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</si>
  <si>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</si>
  <si>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</si>
  <si>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</si>
  <si>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</si>
  <si>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</si>
  <si>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</si>
  <si>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</si>
  <si>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</si>
  <si>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</si>
  <si>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</si>
  <si>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</si>
  <si>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</si>
  <si>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</si>
  <si>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</si>
  <si>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</si>
  <si>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</si>
  <si>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</si>
  <si>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</si>
  <si>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</si>
  <si>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</si>
  <si>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</si>
  <si>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</si>
  <si>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</si>
  <si>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</si>
  <si>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</si>
  <si>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</si>
  <si>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</si>
  <si>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</si>
  <si>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</si>
  <si>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</si>
  <si>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</si>
  <si>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</si>
  <si>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</si>
  <si>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</si>
  <si>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</si>
  <si>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</si>
  <si>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</si>
  <si>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</si>
  <si>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</si>
  <si>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</si>
  <si>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</si>
  <si>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</si>
  <si>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</si>
  <si>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</si>
  <si>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</si>
  <si>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</si>
  <si>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</si>
  <si>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</si>
  <si>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</si>
  <si>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</si>
  <si>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</si>
  <si>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</si>
  <si>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</si>
  <si>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</si>
  <si>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</si>
  <si>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</si>
  <si>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</si>
  <si>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</si>
  <si>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</si>
  <si>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</si>
  <si>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</si>
  <si>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</si>
  <si>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</si>
  <si>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</si>
  <si>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</si>
  <si>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</si>
  <si>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</si>
  <si>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</si>
  <si>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</si>
  <si>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</si>
  <si>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</si>
  <si>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</si>
  <si>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</si>
  <si>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</si>
  <si>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</si>
  <si>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</si>
  <si>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</si>
  <si>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</si>
  <si>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</si>
  <si>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</si>
  <si>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</si>
  <si>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</si>
  <si>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</si>
  <si>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</si>
  <si>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</si>
  <si>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</si>
  <si>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</si>
  <si>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</si>
  <si>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</si>
  <si>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</si>
  <si>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</si>
  <si>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</si>
  <si>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</si>
  <si>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</si>
  <si>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</si>
  <si>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</si>
  <si>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</si>
  <si>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</si>
  <si>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</si>
  <si>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</si>
  <si>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</si>
  <si>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</si>
  <si>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</si>
  <si>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</si>
  <si>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</si>
  <si>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</si>
  <si>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</si>
  <si>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</si>
  <si>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</si>
  <si>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</si>
  <si>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</si>
  <si>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</si>
  <si>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</si>
  <si>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</si>
  <si>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</si>
  <si>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</si>
  <si>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</si>
  <si>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</si>
  <si>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</si>
  <si>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</si>
  <si>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</si>
  <si>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</si>
  <si>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</si>
  <si>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</si>
  <si>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</si>
  <si>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</si>
  <si>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</si>
  <si>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</si>
  <si>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</si>
  <si>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</si>
  <si>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</si>
  <si>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</si>
  <si>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</si>
  <si>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</si>
  <si>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</si>
  <si>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</si>
  <si>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</si>
  <si>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</si>
  <si>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</si>
  <si>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</si>
  <si>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</si>
  <si>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</si>
  <si>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</si>
  <si>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</si>
  <si>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</si>
  <si>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</si>
  <si>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</si>
  <si>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</si>
  <si>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</si>
  <si>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</si>
  <si>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</si>
  <si>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</si>
  <si>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</si>
  <si>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</si>
  <si>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</si>
  <si>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</si>
  <si>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</si>
  <si>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</si>
  <si>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</si>
  <si>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</si>
  <si>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</si>
  <si>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</si>
  <si>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</si>
  <si>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</si>
  <si>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</si>
  <si>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</si>
  <si>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</si>
  <si>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</si>
  <si>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</si>
  <si>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</si>
  <si>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</si>
  <si>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</si>
  <si>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</si>
  <si>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</si>
  <si>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</si>
  <si>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</si>
  <si>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</si>
  <si>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</si>
  <si>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</si>
  <si>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</si>
  <si>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</si>
  <si>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</si>
  <si>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</si>
  <si>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</si>
  <si>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</si>
  <si>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</si>
  <si>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</si>
  <si>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</si>
  <si>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</si>
  <si>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</si>
  <si>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</si>
  <si>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</si>
  <si>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</si>
  <si>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</si>
  <si>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</si>
  <si>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</si>
  <si>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</si>
  <si>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</si>
  <si>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</si>
  <si>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</si>
  <si>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</si>
  <si>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</si>
  <si>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</si>
  <si>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</si>
  <si>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</si>
  <si>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</si>
  <si>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</si>
  <si>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</si>
  <si>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</si>
  <si>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</si>
  <si>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</si>
  <si>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</si>
  <si>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</si>
  <si>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</si>
  <si>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</si>
  <si>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</si>
  <si>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</si>
  <si>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</si>
  <si>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</si>
  <si>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</si>
  <si>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</si>
  <si>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</si>
  <si>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</si>
  <si>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</si>
  <si>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</si>
  <si>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</si>
  <si>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</si>
  <si>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</si>
  <si>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</si>
  <si>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</si>
  <si>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</si>
  <si>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</si>
  <si>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</si>
  <si>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</si>
  <si>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</si>
  <si>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</si>
  <si>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</si>
  <si>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</si>
  <si>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</si>
  <si>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</si>
  <si>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</si>
  <si>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</si>
  <si>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</si>
  <si>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</si>
  <si>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</si>
  <si>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</si>
  <si>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</si>
  <si>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</si>
  <si>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</si>
  <si>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</si>
  <si>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</si>
  <si>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</si>
  <si>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</si>
  <si>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</si>
  <si>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</si>
  <si>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</si>
  <si>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</si>
  <si>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</si>
  <si>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</si>
  <si>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</si>
  <si>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</si>
  <si>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</si>
  <si>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</si>
  <si>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</si>
  <si>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</si>
  <si>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</si>
  <si>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</si>
  <si>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</si>
  <si>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</si>
  <si>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</si>
  <si>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</si>
  <si>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</si>
  <si>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</si>
  <si>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</si>
  <si>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</si>
  <si>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</si>
  <si>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</si>
  <si>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</si>
  <si>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</si>
  <si>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</si>
  <si>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</si>
  <si>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</si>
  <si>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</si>
  <si>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</si>
  <si>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</si>
  <si>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</si>
  <si>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</si>
  <si>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</si>
  <si>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</si>
  <si>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</si>
  <si>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</si>
  <si>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</si>
  <si>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</si>
  <si>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</si>
  <si>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</si>
  <si>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</si>
  <si>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</si>
  <si>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</si>
  <si>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</si>
  <si>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</si>
  <si>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</si>
  <si>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</si>
  <si>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</si>
  <si>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</si>
  <si>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</si>
  <si>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</si>
  <si>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</si>
  <si>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</si>
  <si>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</si>
  <si>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</si>
  <si>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</si>
  <si>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</si>
  <si>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</si>
  <si>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</si>
  <si>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</si>
  <si>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</si>
  <si>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</si>
  <si>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</si>
  <si>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</si>
  <si>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</si>
  <si>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</si>
  <si>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</si>
  <si>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</si>
  <si>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</si>
  <si>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</si>
  <si>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</si>
  <si>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</si>
  <si>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</si>
  <si>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</si>
  <si>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</si>
  <si>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</si>
  <si>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</si>
  <si>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</si>
  <si>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</si>
  <si>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</si>
  <si>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</si>
  <si>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</si>
  <si>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</si>
  <si>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</si>
  <si>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</si>
  <si>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</si>
  <si>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</si>
  <si>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</si>
  <si>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</si>
  <si>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</si>
  <si>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</si>
  <si>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</si>
  <si>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</si>
  <si>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</si>
  <si>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</si>
  <si>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</si>
  <si>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</si>
  <si>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</si>
  <si>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</si>
  <si>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</si>
  <si>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</si>
  <si>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</si>
  <si>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</si>
  <si>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</si>
  <si>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</si>
  <si>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</si>
  <si>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</si>
  <si>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</si>
  <si>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</si>
  <si>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</si>
  <si>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</si>
  <si>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</si>
  <si>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</si>
  <si>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</si>
  <si>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</si>
  <si>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</si>
  <si>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</si>
  <si>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</si>
  <si>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</si>
  <si>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</si>
  <si>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</si>
  <si>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</si>
  <si>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</si>
  <si>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</si>
  <si>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</si>
  <si>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</si>
  <si>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</si>
  <si>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</si>
  <si>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</si>
  <si>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</si>
  <si>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</si>
  <si>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</si>
  <si>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</si>
  <si>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</si>
  <si>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</si>
  <si>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</si>
  <si>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</si>
  <si>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</si>
  <si>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</si>
  <si>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</si>
  <si>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</si>
  <si>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</si>
  <si>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</si>
  <si>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</si>
  <si>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</si>
  <si>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</si>
  <si>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</si>
  <si>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</si>
  <si>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</si>
  <si>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</si>
  <si>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</si>
  <si>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</si>
  <si>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</si>
  <si>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</si>
  <si>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</si>
  <si>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</si>
  <si>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</si>
  <si>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</si>
  <si>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</si>
  <si>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</si>
  <si>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</si>
  <si>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</si>
  <si>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</si>
  <si>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</si>
  <si>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</si>
  <si>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</si>
  <si>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</si>
  <si>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</si>
  <si>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</si>
  <si>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</si>
  <si>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</si>
  <si>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</si>
  <si>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</si>
  <si>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</si>
  <si>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</si>
  <si>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</si>
  <si>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</si>
  <si>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</si>
  <si>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</si>
  <si>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</si>
  <si>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</si>
  <si>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</si>
  <si>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</si>
  <si>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</si>
  <si>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</si>
  <si>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</si>
  <si>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</si>
  <si>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</si>
  <si>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</si>
  <si>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</si>
  <si>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</si>
  <si>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</si>
  <si>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</si>
  <si>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</si>
  <si>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</si>
  <si>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</si>
  <si>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</si>
  <si>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</si>
  <si>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</si>
  <si>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</si>
  <si>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</si>
  <si>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</si>
  <si>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</si>
  <si>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</si>
  <si>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</si>
  <si>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</si>
  <si>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</si>
  <si>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</si>
  <si>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</si>
  <si>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</si>
  <si>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</si>
  <si>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</si>
  <si>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</si>
  <si>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</si>
  <si>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</si>
  <si>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</si>
  <si>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</si>
  <si>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</si>
  <si>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</si>
  <si>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</si>
  <si>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</si>
  <si>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</si>
  <si>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</si>
  <si>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</si>
  <si>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</si>
  <si>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</si>
  <si>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</si>
  <si>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</si>
  <si>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</si>
  <si>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</si>
  <si>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</si>
  <si>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</si>
  <si>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</si>
  <si>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</si>
  <si>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</si>
  <si>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</si>
  <si>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</si>
  <si>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</si>
  <si>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</si>
  <si>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</si>
  <si>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</si>
  <si>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</si>
  <si>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</si>
  <si>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</si>
  <si>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</si>
  <si>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</si>
  <si>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</si>
  <si>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</si>
  <si>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</si>
  <si>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</si>
  <si>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</si>
  <si>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</si>
  <si>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</si>
  <si>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</si>
  <si>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</si>
  <si>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</si>
  <si>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</si>
  <si>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</si>
  <si>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</si>
  <si>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</si>
  <si>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</si>
  <si>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</si>
  <si>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</si>
  <si>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</si>
  <si>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</si>
  <si>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</si>
  <si>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</si>
  <si>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</si>
  <si>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</si>
  <si>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</si>
  <si>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</si>
  <si>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</si>
  <si>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</si>
  <si>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</si>
  <si>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</si>
  <si>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</si>
  <si>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</si>
  <si>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</si>
  <si>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</si>
  <si>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</si>
  <si>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</si>
  <si>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</si>
  <si>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</si>
  <si>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</si>
  <si>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</si>
  <si>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</si>
  <si>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</si>
  <si>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</si>
  <si>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</si>
  <si>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</si>
  <si>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</si>
  <si>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</si>
  <si>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</si>
  <si>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</si>
  <si>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</si>
  <si>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</si>
  <si>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</si>
  <si>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</si>
  <si>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</si>
  <si>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</si>
  <si>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</si>
  <si>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</si>
  <si>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</si>
  <si>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</si>
  <si>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</si>
  <si>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</si>
  <si>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</si>
  <si>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</si>
  <si>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</si>
  <si>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</si>
  <si>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</si>
  <si>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</si>
  <si>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</si>
  <si>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</si>
  <si>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</si>
  <si>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</si>
  <si>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</si>
  <si>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</si>
  <si>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</si>
  <si>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</si>
  <si>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</si>
  <si>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</si>
  <si>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</si>
  <si>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</si>
  <si>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</si>
  <si>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</si>
  <si>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</si>
  <si>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</si>
  <si>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</si>
  <si>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</si>
  <si>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</si>
  <si>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</si>
  <si>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</si>
  <si>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</si>
  <si>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</si>
  <si>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</si>
  <si>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</si>
  <si>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</si>
  <si>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</si>
  <si>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</si>
  <si>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</si>
  <si>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</si>
  <si>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</si>
  <si>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</si>
  <si>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</si>
  <si>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</si>
  <si>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</si>
  <si>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</si>
  <si>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</si>
  <si>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</si>
  <si>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</si>
  <si>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</si>
  <si>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</si>
  <si>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</si>
  <si>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</si>
  <si>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</si>
  <si>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</si>
  <si>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</si>
  <si>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</si>
  <si>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</si>
  <si>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</si>
  <si>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</si>
  <si>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</si>
  <si>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</si>
  <si>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</si>
  <si>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</si>
  <si>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</si>
  <si>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</si>
  <si>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</si>
  <si>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</si>
  <si>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</si>
  <si>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</si>
  <si>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</si>
  <si>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</si>
  <si>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</si>
  <si>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</si>
  <si>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</si>
  <si>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</si>
  <si>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</si>
  <si>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</si>
  <si>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</si>
  <si>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</si>
  <si>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</si>
  <si>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</si>
  <si>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</si>
  <si>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</si>
  <si>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</si>
  <si>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</si>
  <si>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</si>
  <si>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</si>
  <si>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</si>
  <si>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</si>
  <si>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</si>
  <si>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</si>
  <si>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</si>
  <si>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</si>
  <si>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</si>
  <si>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</si>
  <si>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</si>
  <si>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</si>
  <si>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</si>
  <si>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</si>
  <si>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</si>
  <si>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</si>
  <si>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</si>
  <si>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</si>
  <si>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</si>
  <si>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</si>
  <si>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</si>
  <si>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</si>
  <si>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</si>
  <si>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</si>
  <si>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</si>
  <si>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</si>
  <si>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</si>
  <si>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</si>
  <si>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</si>
  <si>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</si>
  <si>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</si>
  <si>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</si>
  <si>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</si>
  <si>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</si>
  <si>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</si>
  <si>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</si>
  <si>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</si>
  <si>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</si>
  <si>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</si>
  <si>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</si>
  <si>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</si>
  <si>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</si>
  <si>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</si>
  <si>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</si>
  <si>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</si>
  <si>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</si>
  <si>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</si>
  <si>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</si>
  <si>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</si>
  <si>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</si>
  <si>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</si>
  <si>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</si>
  <si>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</si>
  <si>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</si>
  <si>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</si>
  <si>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</si>
  <si>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</si>
  <si>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</si>
  <si>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</si>
  <si>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</si>
  <si>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</si>
  <si>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</si>
  <si>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</si>
  <si>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</si>
  <si>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</si>
  <si>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</si>
  <si>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</si>
  <si>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</si>
  <si>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</si>
  <si>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</si>
  <si>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</si>
  <si>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</si>
  <si>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</si>
  <si>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</si>
  <si>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</si>
  <si>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</si>
  <si>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</si>
  <si>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</si>
  <si>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</si>
  <si>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</si>
  <si>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</si>
  <si>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</si>
  <si>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</si>
  <si>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</si>
  <si>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</si>
  <si>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</si>
  <si>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</si>
  <si>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</si>
  <si>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</si>
  <si>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</si>
  <si>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</si>
  <si>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</si>
  <si>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</si>
  <si>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</si>
  <si>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</si>
  <si>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</si>
  <si>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</si>
  <si>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</si>
  <si>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</si>
  <si>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</si>
  <si>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</si>
  <si>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</si>
  <si>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</si>
  <si>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</si>
  <si>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</si>
  <si>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</si>
  <si>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</si>
  <si>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</si>
  <si>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</si>
  <si>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</si>
  <si>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</si>
  <si>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</si>
  <si>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</si>
  <si>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</si>
  <si>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</si>
  <si>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</si>
  <si>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</si>
  <si>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</si>
  <si>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</si>
  <si>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</si>
  <si>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</si>
  <si>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</si>
  <si>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</si>
  <si>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</si>
  <si>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</si>
  <si>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</si>
  <si>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</si>
  <si>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</si>
  <si>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</si>
  <si>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</si>
  <si>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</si>
  <si>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</si>
  <si>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</si>
  <si>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</si>
  <si>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</si>
  <si>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</si>
  <si>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</si>
  <si>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</si>
  <si>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</si>
  <si>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</si>
  <si>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</si>
  <si>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</si>
  <si>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</si>
  <si>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</si>
  <si>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</si>
  <si>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</si>
  <si>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</si>
  <si>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</si>
  <si>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</si>
  <si>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</si>
  <si>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</si>
  <si>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</si>
  <si>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</si>
  <si>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</si>
  <si>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</si>
  <si>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</si>
  <si>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</si>
  <si>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</si>
  <si>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</si>
  <si>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</si>
  <si>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</si>
  <si>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</si>
  <si>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</si>
  <si>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</si>
  <si>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</si>
  <si>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</si>
  <si>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</si>
  <si>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</si>
  <si>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</si>
  <si>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</si>
  <si>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</si>
  <si>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</si>
  <si>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</si>
  <si>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</si>
  <si>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</si>
  <si>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</si>
  <si>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</si>
  <si>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</si>
  <si>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</si>
  <si>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</si>
  <si>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</si>
  <si>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</si>
  <si>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</si>
  <si>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</si>
  <si>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</si>
  <si>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</si>
  <si>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</si>
  <si>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</si>
  <si>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</si>
  <si>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</si>
  <si>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</si>
  <si>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</si>
  <si>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</si>
  <si>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</si>
  <si>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</si>
  <si>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</si>
  <si>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</si>
  <si>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</si>
  <si>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</si>
  <si>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</si>
  <si>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</si>
  <si>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</si>
  <si>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</si>
  <si>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</si>
  <si>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</si>
  <si>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</si>
  <si>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</si>
  <si>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</si>
  <si>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</si>
  <si>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</si>
  <si>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</si>
  <si>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</si>
  <si>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</si>
  <si>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</si>
  <si>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</si>
  <si>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</si>
  <si>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</si>
  <si>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</si>
  <si>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</si>
  <si>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</si>
  <si>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</si>
  <si>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</si>
  <si>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</si>
  <si>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</si>
  <si>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</si>
  <si>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</si>
  <si>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</si>
  <si>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</si>
  <si>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</si>
  <si>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</si>
  <si>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</si>
  <si>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</si>
  <si>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</si>
  <si>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</si>
  <si>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</si>
  <si>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</si>
  <si>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</si>
  <si>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</si>
  <si>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</si>
  <si>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</si>
  <si>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</si>
  <si>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</si>
  <si>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</si>
  <si>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</si>
  <si>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</si>
  <si>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</si>
  <si>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</si>
  <si>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</si>
  <si>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</si>
  <si>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</si>
  <si>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</si>
  <si>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</si>
  <si>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</si>
  <si>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</si>
  <si>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</si>
  <si>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</si>
  <si>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</si>
  <si>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</si>
  <si>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</si>
  <si>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</si>
  <si>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</si>
  <si>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</si>
  <si>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</si>
  <si>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</si>
  <si>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</si>
  <si>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</si>
  <si>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</si>
  <si>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</si>
  <si>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</si>
  <si>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</si>
  <si>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</si>
  <si>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</si>
  <si>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</si>
  <si>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</si>
  <si>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</si>
  <si>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</si>
  <si>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</si>
  <si>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</si>
  <si>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</si>
  <si>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</si>
  <si>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</si>
  <si>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</si>
  <si>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</si>
  <si>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</si>
  <si>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</si>
  <si>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</si>
  <si>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</si>
  <si>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</si>
  <si>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</si>
  <si>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</si>
  <si>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</si>
  <si>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</si>
  <si>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</si>
  <si>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</si>
  <si>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</si>
  <si>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</si>
  <si>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</si>
  <si>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</si>
  <si>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</si>
  <si>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</si>
  <si>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</si>
  <si>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</si>
  <si>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</si>
  <si>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</si>
  <si>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</si>
  <si>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</si>
  <si>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</si>
  <si>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</si>
  <si>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</si>
  <si>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</si>
  <si>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</si>
  <si>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</si>
  <si>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</si>
  <si>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</si>
  <si>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</si>
  <si>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</si>
  <si>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</si>
  <si>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</si>
  <si>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</si>
  <si>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</si>
  <si>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</si>
  <si>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</si>
  <si>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</si>
  <si>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</si>
  <si>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</si>
  <si>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</si>
  <si>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</si>
  <si>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</si>
  <si>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</si>
  <si>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</si>
  <si>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</si>
  <si>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</si>
  <si>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</si>
  <si>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</si>
  <si>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</si>
  <si>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</si>
  <si>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</si>
  <si>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</si>
  <si>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</si>
  <si>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</si>
  <si>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</si>
  <si>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</si>
  <si>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</si>
  <si>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</si>
  <si>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</si>
  <si>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</si>
  <si>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</si>
  <si>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</si>
  <si>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</si>
  <si>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</si>
  <si>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</si>
  <si>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</si>
  <si>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</si>
  <si>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</si>
  <si>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</si>
  <si>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</si>
  <si>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</si>
  <si>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</si>
  <si>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</si>
  <si>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</si>
  <si>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</si>
  <si>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</si>
  <si>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</si>
  <si>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</si>
  <si>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</si>
  <si>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</si>
  <si>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</si>
  <si>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</si>
  <si>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</si>
  <si>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</si>
  <si>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</si>
  <si>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</si>
  <si>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</si>
  <si>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</si>
  <si>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</si>
  <si>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</si>
  <si>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</si>
  <si>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</si>
  <si>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</si>
  <si>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</si>
  <si>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</si>
  <si>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</si>
  <si>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</si>
  <si>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</si>
  <si>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</si>
  <si>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</si>
  <si>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</si>
  <si>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</si>
  <si>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</si>
  <si>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</si>
  <si>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</si>
  <si>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</si>
  <si>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</si>
  <si>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</si>
  <si>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</si>
  <si>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</si>
  <si>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</si>
  <si>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</si>
  <si>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</si>
  <si>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</si>
  <si>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</si>
  <si>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</si>
  <si>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</si>
  <si>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</si>
  <si>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</si>
  <si>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</si>
  <si>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</si>
  <si>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</si>
  <si>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</si>
  <si>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</si>
  <si>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</si>
  <si>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</si>
  <si>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</si>
  <si>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</si>
  <si>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</si>
  <si>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</si>
  <si>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</si>
  <si>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</si>
  <si>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</si>
  <si>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</si>
  <si>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</si>
  <si>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</si>
  <si>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</si>
  <si>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</si>
  <si>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</si>
  <si>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</si>
  <si>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</si>
  <si>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</si>
  <si>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</si>
  <si>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</si>
  <si>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</si>
  <si>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</si>
  <si>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</si>
  <si>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</si>
  <si>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</si>
  <si>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</si>
  <si>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</si>
  <si>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</si>
  <si>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</si>
  <si>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</si>
  <si>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</si>
  <si>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</si>
  <si>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</si>
  <si>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</si>
  <si>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</si>
  <si>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</si>
  <si>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</si>
  <si>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</si>
  <si>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</si>
  <si>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</si>
  <si>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</si>
  <si>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</si>
  <si>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</si>
  <si>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</si>
  <si>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</si>
  <si>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</si>
  <si>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</si>
  <si>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</si>
  <si>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</si>
  <si>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</si>
  <si>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</si>
  <si>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</si>
  <si>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</si>
  <si>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</si>
  <si>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</si>
  <si>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</si>
  <si>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</si>
  <si>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</si>
  <si>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</si>
  <si>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</si>
  <si>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</si>
  <si>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</si>
  <si>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</si>
  <si>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</si>
  <si>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</si>
  <si>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</si>
  <si>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</si>
  <si>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</si>
  <si>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</si>
  <si>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</si>
  <si>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</si>
  <si>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</si>
  <si>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</si>
  <si>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</si>
  <si>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</si>
  <si>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</si>
  <si>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</si>
  <si>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</si>
  <si>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</si>
  <si>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</si>
  <si>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</si>
  <si>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</si>
  <si>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</si>
  <si>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</si>
  <si>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</si>
  <si>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</si>
  <si>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</si>
  <si>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</si>
  <si>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</si>
  <si>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</si>
  <si>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</si>
  <si>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</si>
  <si>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</si>
  <si>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</si>
  <si>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</si>
  <si>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</si>
  <si>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</si>
  <si>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</si>
  <si>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</si>
  <si>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</si>
  <si>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</si>
  <si>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</si>
  <si>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</si>
  <si>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</si>
  <si>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</si>
  <si>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</si>
  <si>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</si>
  <si>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</si>
  <si>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</si>
  <si>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</si>
  <si>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</si>
  <si>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</si>
  <si>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</si>
  <si>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</si>
  <si>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</si>
  <si>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</si>
  <si>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</si>
  <si>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</si>
  <si>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</si>
  <si>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</si>
  <si>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</si>
  <si>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</si>
  <si>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</si>
  <si>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</si>
  <si>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</si>
  <si>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</si>
  <si>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</si>
  <si>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</si>
  <si>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</si>
  <si>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</si>
  <si>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</si>
  <si>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</si>
  <si>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</si>
  <si>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</si>
  <si>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</si>
  <si>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</si>
  <si>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</si>
  <si>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</si>
  <si>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</si>
  <si>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</si>
  <si>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</si>
  <si>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</si>
  <si>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</si>
  <si>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</si>
  <si>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</si>
  <si>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</si>
  <si>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</si>
  <si>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</si>
  <si>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</si>
  <si>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</si>
  <si>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</si>
  <si>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</si>
  <si>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</si>
  <si>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</si>
  <si>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</si>
  <si>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</si>
  <si>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</si>
  <si>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</si>
  <si>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</si>
  <si>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</si>
  <si>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</si>
  <si>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</si>
  <si>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</si>
  <si>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</si>
  <si>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</si>
  <si>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</si>
  <si>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</si>
  <si>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</si>
  <si>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</si>
  <si>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</si>
  <si>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</si>
  <si>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</si>
  <si>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</si>
  <si>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</si>
  <si>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</si>
  <si>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</si>
  <si>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</si>
  <si>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</si>
  <si>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</si>
  <si>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</si>
  <si>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</si>
  <si>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</si>
  <si>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</si>
  <si>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</si>
  <si>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</si>
  <si>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</si>
  <si>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</si>
  <si>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</si>
  <si>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</si>
  <si>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</si>
  <si>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</si>
  <si>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</si>
  <si>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</si>
  <si>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</si>
  <si>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</si>
  <si>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</si>
  <si>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</si>
  <si>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</si>
  <si>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</si>
  <si>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</si>
  <si>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</si>
  <si>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</si>
  <si>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</si>
  <si>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</si>
  <si>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</si>
  <si>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</si>
  <si>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</si>
  <si>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</si>
  <si>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</si>
  <si>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</si>
  <si>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</si>
  <si>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</si>
  <si>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</si>
  <si>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</si>
  <si>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</si>
  <si>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</si>
  <si>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</si>
  <si>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</si>
  <si>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</si>
  <si>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</si>
  <si>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</si>
  <si>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</si>
  <si>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</si>
  <si>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</si>
  <si>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</si>
  <si>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</si>
  <si>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</si>
  <si>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</si>
  <si>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</si>
  <si>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</si>
  <si>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</si>
  <si>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</si>
  <si>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</si>
  <si>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</si>
  <si>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</si>
  <si>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</si>
  <si>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</si>
  <si>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</si>
  <si>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</si>
  <si>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</si>
  <si>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</si>
  <si>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</si>
  <si>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</si>
  <si>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</si>
  <si>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</si>
  <si>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</si>
  <si>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</si>
  <si>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</si>
  <si>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</si>
  <si>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</si>
  <si>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</si>
  <si>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</si>
  <si>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</si>
  <si>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</si>
  <si>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</si>
  <si>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</si>
  <si>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</si>
  <si>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</si>
  <si>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</si>
  <si>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</si>
  <si>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</si>
  <si>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</si>
  <si>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</si>
  <si>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</si>
  <si>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</si>
  <si>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</si>
  <si>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</si>
  <si>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</si>
  <si>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</si>
  <si>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</si>
  <si>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</si>
  <si>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</si>
  <si>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</si>
  <si>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</si>
  <si>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</si>
  <si>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</si>
  <si>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</si>
  <si>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</si>
  <si>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</si>
  <si>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</si>
  <si>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</si>
  <si>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</si>
  <si>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</si>
  <si>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</si>
  <si>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</si>
  <si>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</si>
  <si>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</si>
  <si>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</si>
  <si>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</si>
  <si>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</si>
  <si>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</si>
  <si>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</si>
  <si>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</si>
  <si>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</si>
  <si>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</si>
  <si>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</si>
  <si>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</si>
  <si>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</si>
  <si>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</si>
  <si>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</si>
  <si>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</si>
  <si>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</si>
  <si>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</si>
  <si>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</si>
  <si>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</si>
  <si>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</si>
  <si>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</si>
  <si>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</si>
  <si>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</si>
  <si>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</si>
  <si>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</si>
  <si>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</si>
  <si>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</si>
  <si>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</si>
  <si>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</si>
  <si>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</si>
  <si>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</si>
  <si>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</si>
  <si>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</si>
  <si>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</si>
  <si>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</si>
  <si>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</si>
  <si>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</si>
  <si>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</si>
  <si>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</si>
  <si>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</si>
  <si>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</si>
  <si>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</si>
  <si>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</si>
  <si>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</si>
  <si>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</si>
  <si>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</si>
  <si>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</si>
  <si>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</si>
  <si>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</si>
  <si>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</si>
  <si>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</si>
  <si>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</si>
  <si>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</si>
  <si>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</si>
  <si>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</si>
  <si>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</si>
  <si>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</si>
  <si>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</si>
  <si>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</si>
  <si>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</si>
  <si>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</si>
  <si>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</si>
  <si>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</si>
  <si>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</si>
  <si>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</si>
  <si>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</si>
  <si>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</si>
  <si>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</si>
  <si>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</si>
  <si>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</si>
  <si>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</si>
  <si>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</si>
  <si>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</si>
  <si>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</si>
  <si>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</si>
  <si>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</si>
  <si>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</si>
  <si>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</si>
  <si>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</si>
  <si>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</si>
  <si>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</si>
  <si>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</si>
  <si>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</si>
  <si>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</si>
  <si>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</si>
  <si>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</si>
  <si>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</si>
  <si>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</si>
  <si>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</si>
  <si>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</si>
  <si>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</si>
  <si>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</si>
  <si>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</si>
  <si>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</si>
  <si>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</si>
  <si>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</si>
  <si>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</si>
  <si>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</si>
  <si>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</si>
  <si>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</si>
  <si>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</si>
  <si>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</si>
  <si>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</si>
  <si>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</si>
  <si>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</si>
  <si>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</si>
  <si>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</si>
  <si>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</si>
  <si>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</si>
  <si>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</si>
  <si>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</si>
  <si>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</si>
  <si>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</si>
  <si>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</si>
  <si>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</si>
  <si>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</si>
  <si>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</si>
  <si>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</si>
  <si>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</si>
  <si>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</si>
  <si>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</si>
  <si>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</si>
  <si>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</si>
  <si>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</si>
  <si>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</si>
  <si>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</si>
  <si>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</si>
  <si>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</si>
  <si>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</si>
  <si>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</si>
  <si>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</si>
  <si>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</si>
  <si>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</si>
  <si>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</si>
  <si>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</si>
  <si>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</si>
  <si>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</si>
  <si>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</si>
  <si>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</si>
  <si>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</si>
  <si>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</si>
  <si>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</si>
  <si>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</si>
  <si>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</si>
  <si>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</si>
  <si>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</si>
  <si>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</si>
  <si>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</si>
  <si>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</si>
  <si>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</si>
  <si>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</si>
  <si>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</si>
  <si>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</si>
  <si>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</si>
  <si>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</si>
  <si>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</si>
  <si>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</si>
  <si>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</si>
  <si>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</si>
  <si>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</si>
  <si>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</si>
  <si>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</si>
  <si>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</si>
  <si>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</si>
  <si>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</si>
  <si>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</si>
  <si>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</si>
  <si>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</si>
  <si>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</si>
  <si>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</si>
  <si>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</si>
  <si>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</si>
  <si>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</si>
  <si>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</si>
  <si>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</si>
  <si>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</si>
  <si>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</si>
  <si>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</si>
  <si>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</si>
  <si>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</si>
  <si>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</si>
  <si>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</si>
  <si>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</si>
  <si>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</si>
  <si>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</si>
  <si>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</si>
  <si>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</si>
  <si>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</si>
  <si>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</si>
  <si>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</si>
  <si>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</si>
  <si>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</si>
  <si>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</si>
  <si>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</si>
  <si>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</si>
  <si>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</si>
  <si>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</si>
  <si>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</si>
  <si>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</si>
  <si>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</si>
  <si>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</si>
  <si>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</si>
  <si>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</si>
  <si>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</si>
  <si>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</si>
  <si>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</si>
  <si>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</si>
  <si>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</si>
  <si>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</si>
  <si>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</si>
  <si>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</si>
  <si>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</si>
  <si>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</si>
  <si>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</si>
  <si>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</si>
  <si>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</si>
  <si>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</si>
  <si>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</si>
  <si>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</si>
  <si>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</si>
  <si>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</si>
  <si>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</si>
  <si>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</si>
  <si>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</si>
  <si>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</si>
  <si>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</si>
  <si>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</si>
  <si>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</si>
  <si>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</si>
  <si>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</si>
  <si>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</si>
  <si>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</si>
  <si>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</si>
  <si>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</si>
  <si>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</si>
  <si>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</si>
  <si>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</si>
  <si>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</si>
  <si>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</si>
  <si>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</si>
  <si>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</si>
  <si>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</si>
  <si>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</si>
  <si>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</si>
  <si>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</si>
  <si>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</si>
  <si>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</si>
  <si>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</si>
  <si>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</si>
  <si>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</si>
  <si>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</si>
  <si>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</si>
  <si>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</si>
  <si>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</si>
  <si>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</si>
  <si>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</si>
  <si>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</si>
  <si>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</si>
  <si>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</si>
  <si>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</si>
  <si>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</si>
  <si>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</si>
  <si>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</si>
  <si>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</si>
  <si>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</si>
  <si>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</si>
  <si>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</si>
  <si>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</si>
  <si>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</si>
  <si>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</si>
  <si>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</si>
  <si>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</si>
  <si>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</si>
  <si>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</si>
  <si>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</si>
  <si>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</si>
  <si>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</si>
  <si>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</si>
  <si>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</si>
  <si>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</si>
  <si>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</si>
  <si>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</si>
  <si>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</si>
  <si>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</si>
  <si>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</si>
  <si>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</si>
  <si>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</si>
  <si>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</si>
  <si>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</si>
  <si>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</si>
  <si>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</si>
  <si>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</si>
  <si>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</si>
  <si>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</si>
  <si>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</si>
  <si>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</si>
  <si>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</si>
  <si>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</si>
  <si>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</si>
  <si>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</si>
  <si>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</si>
  <si>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</si>
  <si>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</si>
  <si>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</si>
  <si>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</si>
  <si>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</si>
  <si>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</si>
  <si>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</si>
  <si>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</si>
  <si>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</si>
  <si>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</si>
  <si>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</si>
  <si>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</si>
  <si>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</si>
  <si>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</si>
  <si>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</si>
  <si>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</si>
  <si>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</si>
  <si>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</si>
  <si>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</si>
  <si>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</si>
  <si>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</si>
  <si>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</si>
  <si>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</si>
  <si>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</si>
  <si>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</si>
  <si>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</si>
  <si>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</si>
  <si>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</si>
  <si>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</si>
  <si>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</si>
  <si>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</si>
  <si>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</si>
  <si>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</si>
  <si>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</si>
  <si>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</si>
  <si>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</si>
  <si>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</si>
  <si>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</si>
  <si>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</si>
  <si>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</si>
  <si>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</si>
  <si>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</si>
  <si>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</si>
  <si>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</si>
  <si>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</si>
  <si>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</si>
  <si>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</si>
  <si>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</si>
  <si>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</si>
  <si>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</si>
  <si>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</si>
  <si>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</si>
  <si>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</si>
  <si>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</si>
  <si>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</si>
  <si>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</si>
  <si>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</si>
  <si>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</si>
  <si>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</si>
  <si>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</si>
  <si>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</si>
  <si>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</si>
  <si>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</si>
  <si>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</si>
  <si>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</si>
  <si>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</si>
  <si>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</si>
  <si>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</si>
  <si>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</si>
  <si>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</si>
  <si>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</si>
  <si>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</si>
  <si>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</si>
  <si>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</si>
  <si>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</si>
  <si>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</si>
  <si>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</si>
  <si>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</si>
  <si>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</si>
  <si>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</si>
  <si>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</si>
  <si>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</si>
  <si>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</si>
  <si>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</si>
  <si>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</si>
  <si>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</si>
  <si>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</si>
  <si>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</si>
  <si>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</si>
  <si>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</si>
  <si>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</si>
  <si>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</si>
  <si>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</si>
  <si>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</si>
  <si>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</si>
  <si>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</si>
  <si>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</si>
  <si>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</si>
  <si>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</si>
  <si>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</si>
  <si>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</si>
  <si>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</si>
  <si>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</si>
  <si>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</si>
  <si>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</si>
  <si>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</si>
  <si>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</si>
  <si>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</si>
  <si>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</si>
  <si>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</si>
  <si>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</si>
  <si>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</si>
  <si>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</si>
  <si>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</si>
  <si>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</si>
  <si>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</si>
  <si>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</si>
  <si>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</si>
  <si>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</si>
  <si>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</si>
  <si>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</si>
  <si>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</si>
  <si>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</si>
  <si>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</si>
  <si>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</si>
  <si>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</si>
  <si>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</si>
  <si>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</si>
  <si>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</si>
  <si>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</si>
  <si>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</si>
  <si>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</si>
  <si>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</si>
  <si>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</si>
  <si>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</si>
  <si>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</si>
  <si>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</si>
  <si>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</si>
  <si>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</si>
  <si>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</si>
  <si>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</si>
  <si>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</si>
  <si>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</si>
  <si>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</si>
  <si>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</si>
  <si>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</si>
  <si>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</si>
  <si>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</si>
  <si>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</si>
  <si>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</si>
  <si>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</si>
  <si>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</si>
  <si>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</si>
  <si>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</si>
  <si>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</si>
  <si>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</si>
  <si>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</si>
  <si>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</si>
  <si>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</si>
  <si>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</si>
  <si>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</si>
  <si>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</si>
  <si>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</si>
  <si>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</si>
  <si>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</si>
  <si>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</si>
  <si>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</si>
  <si>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</si>
  <si>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</si>
  <si>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</si>
  <si>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</si>
  <si>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</si>
  <si>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</si>
  <si>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</si>
  <si>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</si>
  <si>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</si>
  <si>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</si>
  <si>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</si>
  <si>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</si>
  <si>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</si>
  <si>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</si>
  <si>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</si>
  <si>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</si>
  <si>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</si>
  <si>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</si>
  <si>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</si>
  <si>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</si>
  <si>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</si>
  <si>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</si>
  <si>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</si>
  <si>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</si>
  <si>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</si>
  <si>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</si>
  <si>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</si>
  <si>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</si>
  <si>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</si>
  <si>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</si>
  <si>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</si>
  <si>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</si>
  <si>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</si>
  <si>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</si>
  <si>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</si>
  <si>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</si>
  <si>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</si>
  <si>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</si>
  <si>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</si>
  <si>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</si>
  <si>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</si>
  <si>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</si>
  <si>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</si>
  <si>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</si>
  <si>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</si>
  <si>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</si>
  <si>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</si>
  <si>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</si>
  <si>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</si>
  <si>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</si>
  <si>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</si>
  <si>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</si>
  <si>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</si>
  <si>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</si>
  <si>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</si>
  <si>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</si>
  <si>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</si>
  <si>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</si>
  <si>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</si>
  <si>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</si>
  <si>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</si>
  <si>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</si>
  <si>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</si>
  <si>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</si>
  <si>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</si>
  <si>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</si>
  <si>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</si>
  <si>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</si>
  <si>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</si>
  <si>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</si>
  <si>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</si>
  <si>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</si>
  <si>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</si>
  <si>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</si>
  <si>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</si>
  <si>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</si>
  <si>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</si>
  <si>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</si>
  <si>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</si>
  <si>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</si>
  <si>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</si>
  <si>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</si>
  <si>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</si>
  <si>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</si>
  <si>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</si>
  <si>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</si>
  <si>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</si>
  <si>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</si>
  <si>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</si>
  <si>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</si>
  <si>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</si>
  <si>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</si>
  <si>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</si>
  <si>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</si>
  <si>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</si>
  <si>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</si>
  <si>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</si>
  <si>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</si>
  <si>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</si>
  <si>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</si>
  <si>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</si>
  <si>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</si>
  <si>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</si>
  <si>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</si>
  <si>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</si>
  <si>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</si>
  <si>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</si>
  <si>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</si>
  <si>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</si>
  <si>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</si>
  <si>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</si>
  <si>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</si>
  <si>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</si>
  <si>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</si>
  <si>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</si>
  <si>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</si>
  <si>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</si>
  <si>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</si>
  <si>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</si>
  <si>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</si>
  <si>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</si>
  <si>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</si>
  <si>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</si>
  <si>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</si>
  <si>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</si>
  <si>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</si>
  <si>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</si>
  <si>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</si>
  <si>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</si>
  <si>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</si>
  <si>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</si>
  <si>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</si>
  <si>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</si>
  <si>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</si>
  <si>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</si>
  <si>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</si>
  <si>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</si>
  <si>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</si>
  <si>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</si>
  <si>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</si>
  <si>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</si>
  <si>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</si>
  <si>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</si>
  <si>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</si>
  <si>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</si>
  <si>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</si>
  <si>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</si>
  <si>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</si>
  <si>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</si>
  <si>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</si>
  <si>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</si>
  <si>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</si>
  <si>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</si>
  <si>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</si>
  <si>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</si>
  <si>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</si>
  <si>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</si>
  <si>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</si>
  <si>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</si>
  <si>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</si>
  <si>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</si>
  <si>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</si>
  <si>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</si>
  <si>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</si>
  <si>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</si>
  <si>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</si>
  <si>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</si>
  <si>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</si>
  <si>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</si>
  <si>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</si>
  <si>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</si>
  <si>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</si>
  <si>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</si>
  <si>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</si>
  <si>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</si>
  <si>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</si>
  <si>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</si>
  <si>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</si>
  <si>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</si>
  <si>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</si>
  <si>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</si>
  <si>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</si>
  <si>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</si>
  <si>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</si>
  <si>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</si>
  <si>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</si>
  <si>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</si>
  <si>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</si>
  <si>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</si>
  <si>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</si>
  <si>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</si>
  <si>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</si>
  <si>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</si>
  <si>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</si>
  <si>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</si>
  <si>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</si>
  <si>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</si>
  <si>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</si>
  <si>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</si>
  <si>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</si>
  <si>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</si>
  <si>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</si>
  <si>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</si>
  <si>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</si>
  <si>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</si>
  <si>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</si>
  <si>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</si>
  <si>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</si>
  <si>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</si>
  <si>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</si>
  <si>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</si>
  <si>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</si>
  <si>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</si>
  <si>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</si>
  <si>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</si>
  <si>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</si>
  <si>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</si>
  <si>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</si>
  <si>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</si>
  <si>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</si>
  <si>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</si>
  <si>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</si>
  <si>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</si>
  <si>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</si>
  <si>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</si>
  <si>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</si>
  <si>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</si>
  <si>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</si>
  <si>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</si>
  <si>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</si>
  <si>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</si>
  <si>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</si>
  <si>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</si>
  <si>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</si>
  <si>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</si>
  <si>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</si>
  <si>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</si>
  <si>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</si>
  <si>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</si>
  <si>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</si>
  <si>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</si>
  <si>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</si>
  <si>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</si>
  <si>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</si>
  <si>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</si>
  <si>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</si>
  <si>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</si>
  <si>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</si>
  <si>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</si>
  <si>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</si>
  <si>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</si>
  <si>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</si>
  <si>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</si>
  <si>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</si>
  <si>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</si>
  <si>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</si>
  <si>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</si>
  <si>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</si>
  <si>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</si>
  <si>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</si>
  <si>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</si>
  <si>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</si>
  <si>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</si>
  <si>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</si>
  <si>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</si>
  <si>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</si>
  <si>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</si>
  <si>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</si>
  <si>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</si>
  <si>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</si>
  <si>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</si>
  <si>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</si>
  <si>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</si>
  <si>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</si>
  <si>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</si>
  <si>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</si>
  <si>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</si>
  <si>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</si>
  <si>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</si>
  <si>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</si>
  <si>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</si>
  <si>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</si>
  <si>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</si>
  <si>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</si>
  <si>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</si>
  <si>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</si>
  <si>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</si>
  <si>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</si>
  <si>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</si>
  <si>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</si>
  <si>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</si>
  <si>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</si>
  <si>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</si>
  <si>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</si>
  <si>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</si>
  <si>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</si>
  <si>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</si>
  <si>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</si>
  <si>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</si>
  <si>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</si>
  <si>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</si>
  <si>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</si>
  <si>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</si>
  <si>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</si>
  <si>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</si>
  <si>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</si>
  <si>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</si>
  <si>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</si>
  <si>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</si>
  <si>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</si>
  <si>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</si>
  <si>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</si>
  <si>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</si>
  <si>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</si>
  <si>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</si>
  <si>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</si>
  <si>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</si>
  <si>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</si>
  <si>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</si>
  <si>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</si>
  <si>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</si>
  <si>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</si>
  <si>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</si>
  <si>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</si>
  <si>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</si>
  <si>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</si>
  <si>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</si>
  <si>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</si>
  <si>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</si>
  <si>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</si>
  <si>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</si>
  <si>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</si>
  <si>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</si>
  <si>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</si>
  <si>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</si>
  <si>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</si>
  <si>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</si>
  <si>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</si>
  <si>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</si>
  <si>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</si>
  <si>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</si>
  <si>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</si>
  <si>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</si>
  <si>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</si>
  <si>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</si>
  <si>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</si>
  <si>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</si>
  <si>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</si>
  <si>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</si>
  <si>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</si>
  <si>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</si>
  <si>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</si>
  <si>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</si>
  <si>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</si>
  <si>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</si>
  <si>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</si>
  <si>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</si>
  <si>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</si>
  <si>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</si>
  <si>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</si>
  <si>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</si>
  <si>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</si>
  <si>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</si>
  <si>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</si>
  <si>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</si>
  <si>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</si>
  <si>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</si>
  <si>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</si>
  <si>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</si>
  <si>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</si>
  <si>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</si>
  <si>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</si>
  <si>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</si>
  <si>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</si>
  <si>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</si>
  <si>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</si>
  <si>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</si>
  <si>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</si>
  <si>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</si>
  <si>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</si>
  <si>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</si>
  <si>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</si>
  <si>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</si>
  <si>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</si>
  <si>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</si>
  <si>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</si>
  <si>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</si>
  <si>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</si>
  <si>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</si>
  <si>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</si>
  <si>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</si>
  <si>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</si>
  <si>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</si>
  <si>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</si>
  <si>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</si>
  <si>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</si>
  <si>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</si>
  <si>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</si>
  <si>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</si>
  <si>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</si>
  <si>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</si>
  <si>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</si>
  <si>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</si>
  <si>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</si>
  <si>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</si>
  <si>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</si>
  <si>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</si>
  <si>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</si>
  <si>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</si>
  <si>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</si>
  <si>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</si>
  <si>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</si>
  <si>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</si>
  <si>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</si>
  <si>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</si>
  <si>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</si>
  <si>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</si>
  <si>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</si>
  <si>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</si>
  <si>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</si>
  <si>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</si>
  <si>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</si>
  <si>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</si>
  <si>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</si>
  <si>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</si>
  <si>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</si>
  <si>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</si>
  <si>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</si>
  <si>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</si>
  <si>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</si>
  <si>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</si>
  <si>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</si>
  <si>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</si>
  <si>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</si>
  <si>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</si>
  <si>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</si>
  <si>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</si>
  <si>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</si>
  <si>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</si>
  <si>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</si>
  <si>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</si>
  <si>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</si>
  <si>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</si>
  <si>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</si>
  <si>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</si>
  <si>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</si>
  <si>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</si>
  <si>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</si>
  <si>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</si>
  <si>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</si>
  <si>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</si>
  <si>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</si>
  <si>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</si>
  <si>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</si>
  <si>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</si>
  <si>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</si>
  <si>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</si>
  <si>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</si>
  <si>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</si>
  <si>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</si>
  <si>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</si>
  <si>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</si>
  <si>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</si>
  <si>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</si>
  <si>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</si>
  <si>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</si>
  <si>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</si>
  <si>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</si>
  <si>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</si>
  <si>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</si>
  <si>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</si>
  <si>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</si>
  <si>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</si>
  <si>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</si>
  <si>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</si>
  <si>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</si>
  <si>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</si>
  <si>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</si>
  <si>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</si>
  <si>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</si>
  <si>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</si>
  <si>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</si>
  <si>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</si>
  <si>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</si>
  <si>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</si>
  <si>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</si>
  <si>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</si>
  <si>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</si>
  <si>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</si>
  <si>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</si>
  <si>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</si>
  <si>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</si>
  <si>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</si>
  <si>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</si>
  <si>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</si>
  <si>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</si>
  <si>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</si>
  <si>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</si>
  <si>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</si>
  <si>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</si>
  <si>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</si>
  <si>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</si>
  <si>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</si>
  <si>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</si>
  <si>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</si>
  <si>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</si>
  <si>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</si>
  <si>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</si>
  <si>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</si>
  <si>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</si>
  <si>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</si>
  <si>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</si>
  <si>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</si>
  <si>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</si>
  <si>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</si>
  <si>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</si>
  <si>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</si>
  <si>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</si>
  <si>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</si>
  <si>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</si>
  <si>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</si>
  <si>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</si>
  <si>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</si>
  <si>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</si>
  <si>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</si>
  <si>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</si>
  <si>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</si>
  <si>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</si>
  <si>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</si>
  <si>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</si>
  <si>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</si>
  <si>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</si>
  <si>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</si>
  <si>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</si>
  <si>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</si>
  <si>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</si>
  <si>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</si>
  <si>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</si>
  <si>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</si>
  <si>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</si>
  <si>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</si>
  <si>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</si>
  <si>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</si>
  <si>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</si>
  <si>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</si>
  <si>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</si>
  <si>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</si>
  <si>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</si>
  <si>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</si>
  <si>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</si>
  <si>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</si>
  <si>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</si>
  <si>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</si>
  <si>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</si>
  <si>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</si>
  <si>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</si>
  <si>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</si>
  <si>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</si>
  <si>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</si>
  <si>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</si>
  <si>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</si>
  <si>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</si>
  <si>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</si>
  <si>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</si>
  <si>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</si>
  <si>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</si>
  <si>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</si>
  <si>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</si>
  <si>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</si>
  <si>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</si>
  <si>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</si>
  <si>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</si>
  <si>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</si>
  <si>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</si>
  <si>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</si>
  <si>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</si>
  <si>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</si>
  <si>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</si>
  <si>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</si>
  <si>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</si>
  <si>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</si>
  <si>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</si>
  <si>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</si>
  <si>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</si>
  <si>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</si>
  <si>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</si>
  <si>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</si>
  <si>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</si>
  <si>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</si>
  <si>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</si>
  <si>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</si>
  <si>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</si>
  <si>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</si>
  <si>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</si>
  <si>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</si>
  <si>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</si>
  <si>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</si>
  <si>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</si>
  <si>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</si>
  <si>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</si>
  <si>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</si>
  <si>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</si>
  <si>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</si>
  <si>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</si>
  <si>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</si>
  <si>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</si>
  <si>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</si>
  <si>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</si>
  <si>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</si>
  <si>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</si>
  <si>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</si>
  <si>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</si>
  <si>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</si>
  <si>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</si>
  <si>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</si>
  <si>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</si>
  <si>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</si>
  <si>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</si>
  <si>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</si>
  <si>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</si>
  <si>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</si>
  <si>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</si>
  <si>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</si>
  <si>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</si>
  <si>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</si>
  <si>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</si>
  <si>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</si>
  <si>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</si>
  <si>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</si>
  <si>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</si>
  <si>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</si>
  <si>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</si>
  <si>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</si>
  <si>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</si>
  <si>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</si>
  <si>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</si>
  <si>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</si>
  <si>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</si>
  <si>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</si>
  <si>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</si>
  <si>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</si>
  <si>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</si>
  <si>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</si>
  <si>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</si>
  <si>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</si>
  <si>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</si>
  <si>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</si>
  <si>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</si>
  <si>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</si>
  <si>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</si>
  <si>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</si>
  <si>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</si>
  <si>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</si>
  <si>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</si>
  <si>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</si>
  <si>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</si>
  <si>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</si>
  <si>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</si>
  <si>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</si>
  <si>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</si>
  <si>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</si>
  <si>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</si>
  <si>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</si>
  <si>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</si>
  <si>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</si>
  <si>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</si>
  <si>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</si>
  <si>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</si>
  <si>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</si>
  <si>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</si>
  <si>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</si>
  <si>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</si>
  <si>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</si>
  <si>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</si>
  <si>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</si>
  <si>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</si>
  <si>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</si>
  <si>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</si>
  <si>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</si>
  <si>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</si>
  <si>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</si>
  <si>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</si>
  <si>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</si>
  <si>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</si>
  <si>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</si>
  <si>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</si>
  <si>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</si>
  <si>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</si>
  <si>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</si>
  <si>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</si>
  <si>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</si>
  <si>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</si>
  <si>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</si>
  <si>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</si>
  <si>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</si>
  <si>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</si>
  <si>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</si>
  <si>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</si>
  <si>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</si>
  <si>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</si>
  <si>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</si>
  <si>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</si>
  <si>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</si>
  <si>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</si>
  <si>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</si>
  <si>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</si>
  <si>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</si>
  <si>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</si>
  <si>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</si>
  <si>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</si>
  <si>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</si>
  <si>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</si>
  <si>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</si>
  <si>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</si>
  <si>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</si>
  <si>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</si>
  <si>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</si>
  <si>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</si>
  <si>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</si>
  <si>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</si>
  <si>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</si>
  <si>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</si>
  <si>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</si>
  <si>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</si>
  <si>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</si>
  <si>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</si>
  <si>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</si>
  <si>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</si>
  <si>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</si>
  <si>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</si>
  <si>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</si>
  <si>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</si>
  <si>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</si>
  <si>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</si>
  <si>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</si>
  <si>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</si>
  <si>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</si>
  <si>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</si>
  <si>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</si>
  <si>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</si>
  <si>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</si>
  <si>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</si>
  <si>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</si>
  <si>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</si>
  <si>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</si>
  <si>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</si>
  <si>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</si>
  <si>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</si>
  <si>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</si>
  <si>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</si>
  <si>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</si>
  <si>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</si>
  <si>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</si>
  <si>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</si>
  <si>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</si>
  <si>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</si>
  <si>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</si>
  <si>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</si>
  <si>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</si>
  <si>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</si>
  <si>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</si>
  <si>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</si>
  <si>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</si>
  <si>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</si>
  <si>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</si>
  <si>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</si>
  <si>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</si>
  <si>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</si>
  <si>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</si>
  <si>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</si>
  <si>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</si>
  <si>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</si>
  <si>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</si>
  <si>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</si>
  <si>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</si>
  <si>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</si>
  <si>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</si>
  <si>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</si>
  <si>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</si>
  <si>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</si>
  <si>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</si>
  <si>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</si>
  <si>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</si>
  <si>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</si>
  <si>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</si>
  <si>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</si>
  <si>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</si>
  <si>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</si>
  <si>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</si>
  <si>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</si>
  <si>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</si>
  <si>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</si>
  <si>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</si>
  <si>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</si>
  <si>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</si>
  <si>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</si>
  <si>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</si>
  <si>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</si>
  <si>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</si>
  <si>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</si>
  <si>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</si>
  <si>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</si>
  <si>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</si>
  <si>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</si>
  <si>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</si>
  <si>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</si>
  <si>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</si>
  <si>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</si>
  <si>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</si>
  <si>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</si>
  <si>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</si>
  <si>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</si>
  <si>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</si>
  <si>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</si>
  <si>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</si>
  <si>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</si>
  <si>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</si>
  <si>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</si>
  <si>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</si>
  <si>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</si>
  <si>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</si>
  <si>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</si>
  <si>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</si>
  <si>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</si>
  <si>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</si>
  <si>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</si>
  <si>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</si>
  <si>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</si>
  <si>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</si>
  <si>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</si>
  <si>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</si>
  <si>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</si>
  <si>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</si>
  <si>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</si>
  <si>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</si>
  <si>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</si>
  <si>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</si>
  <si>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</si>
  <si>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</si>
  <si>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</si>
  <si>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</si>
  <si>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</si>
  <si>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</si>
  <si>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</si>
  <si>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</si>
  <si>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</si>
  <si>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</si>
  <si>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</si>
  <si>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</si>
  <si>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</si>
  <si>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</si>
  <si>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</si>
  <si>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</si>
  <si>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</si>
  <si>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</si>
  <si>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</si>
  <si>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</si>
  <si>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</si>
  <si>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</si>
  <si>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</si>
  <si>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</si>
  <si>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</si>
  <si>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</si>
  <si>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</si>
  <si>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</si>
  <si>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</si>
  <si>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</si>
  <si>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</si>
  <si>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</si>
  <si>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</si>
  <si>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</si>
  <si>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</si>
  <si>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</si>
  <si>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</si>
  <si>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</si>
  <si>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</si>
  <si>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</si>
  <si>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</si>
  <si>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</si>
  <si>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</si>
  <si>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</si>
  <si>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</si>
  <si>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</si>
  <si>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</si>
  <si>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</si>
  <si>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</si>
  <si>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</si>
  <si>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</si>
  <si>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</si>
  <si>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</si>
  <si>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</si>
  <si>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</si>
  <si>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</si>
  <si>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</si>
  <si>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</si>
  <si>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</si>
  <si>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</si>
  <si>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</si>
  <si>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</si>
  <si>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</si>
  <si>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</si>
  <si>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</si>
  <si>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</si>
  <si>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</si>
  <si>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</si>
  <si>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</si>
  <si>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</si>
  <si>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</si>
  <si>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</si>
  <si>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</si>
  <si>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</si>
  <si>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</si>
  <si>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</si>
  <si>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</si>
  <si>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</si>
  <si>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</si>
  <si>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</si>
  <si>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</si>
  <si>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</si>
  <si>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</si>
  <si>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</si>
  <si>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</si>
  <si>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</si>
  <si>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</si>
  <si>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</si>
  <si>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</si>
  <si>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</si>
  <si>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</si>
  <si>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</si>
  <si>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</si>
  <si>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</si>
  <si>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</si>
  <si>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</si>
  <si>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</si>
  <si>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</si>
  <si>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</si>
  <si>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</si>
  <si>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</si>
  <si>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</si>
  <si>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</si>
  <si>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</si>
  <si>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</si>
  <si>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</si>
  <si>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</si>
  <si>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</si>
  <si>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</si>
  <si>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</si>
  <si>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</si>
  <si>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</si>
  <si>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</si>
  <si>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</si>
  <si>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</si>
  <si>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</si>
  <si>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</si>
  <si>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</si>
  <si>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</si>
  <si>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</si>
  <si>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</si>
  <si>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</si>
  <si>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</si>
  <si>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</si>
  <si>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</si>
  <si>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</si>
  <si>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</si>
  <si>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</si>
  <si>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</si>
  <si>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</si>
  <si>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</si>
  <si>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</si>
  <si>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</si>
  <si>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</si>
  <si>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</si>
  <si>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</si>
  <si>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</si>
  <si>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</si>
  <si>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</si>
  <si>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</si>
  <si>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</si>
  <si>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</si>
  <si>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</si>
  <si>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</si>
  <si>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</si>
  <si>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</si>
  <si>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</si>
  <si>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</si>
  <si>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</si>
  <si>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</si>
  <si>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</si>
  <si>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</si>
  <si>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</si>
  <si>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</si>
  <si>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</si>
  <si>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</si>
  <si>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</si>
  <si>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</si>
  <si>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</si>
  <si>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</si>
  <si>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</si>
  <si>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</si>
  <si>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</si>
  <si>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</si>
  <si>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</si>
  <si>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</si>
  <si>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</si>
  <si>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</si>
  <si>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</si>
  <si>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</si>
  <si>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</si>
  <si>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</si>
  <si>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</si>
  <si>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</si>
  <si>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</si>
  <si>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</si>
  <si>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</si>
  <si>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</si>
  <si>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</si>
  <si>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</si>
  <si>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</si>
  <si>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</si>
  <si>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</si>
  <si>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</si>
  <si>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</si>
  <si>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</si>
  <si>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</si>
  <si>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</si>
  <si>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</si>
  <si>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</si>
  <si>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</si>
  <si>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</si>
  <si>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</si>
  <si>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</si>
  <si>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</si>
  <si>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</si>
  <si>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</si>
  <si>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</si>
  <si>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</si>
  <si>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</si>
  <si>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</si>
  <si>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</si>
  <si>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</si>
  <si>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</si>
  <si>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</si>
  <si>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</si>
  <si>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</si>
  <si>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</si>
  <si>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</si>
  <si>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</si>
  <si>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</si>
  <si>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</si>
  <si>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</si>
  <si>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</si>
  <si>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</si>
  <si>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</si>
  <si>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</si>
  <si>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</si>
  <si>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</si>
  <si>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</si>
  <si>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</si>
  <si>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</si>
  <si>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</si>
  <si>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</si>
  <si>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</si>
  <si>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</si>
  <si>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</si>
  <si>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</si>
  <si>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</si>
  <si>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</si>
  <si>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</si>
  <si>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</si>
  <si>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</si>
  <si>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</si>
  <si>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</si>
  <si>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</si>
  <si>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</si>
  <si>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</si>
  <si>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</si>
  <si>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</si>
  <si>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</si>
  <si>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</si>
  <si>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</si>
  <si>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</si>
  <si>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</si>
  <si>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</si>
  <si>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</si>
  <si>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</si>
  <si>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</si>
  <si>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</si>
  <si>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</si>
  <si>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</si>
  <si>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</si>
  <si>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</si>
  <si>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</si>
  <si>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</si>
  <si>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</si>
  <si>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</si>
  <si>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</si>
  <si>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</si>
  <si>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</si>
  <si>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</si>
  <si>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</si>
  <si>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</si>
  <si>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</si>
  <si>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</si>
  <si>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</si>
  <si>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</si>
  <si>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</si>
  <si>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</si>
  <si>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</si>
  <si>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</si>
  <si>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</si>
  <si>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</si>
  <si>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</si>
  <si>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</si>
  <si>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</si>
  <si>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</si>
  <si>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</si>
  <si>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</si>
  <si>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</si>
  <si>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</si>
  <si>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</si>
  <si>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</si>
  <si>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</si>
  <si>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</si>
  <si>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</si>
  <si>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</si>
  <si>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</si>
  <si>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</si>
  <si>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</si>
  <si>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</si>
  <si>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</si>
  <si>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</si>
  <si>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</si>
  <si>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</si>
  <si>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</si>
  <si>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</si>
  <si>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</si>
  <si>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</si>
  <si>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</si>
  <si>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</si>
  <si>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</si>
  <si>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</si>
  <si>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</si>
  <si>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</si>
  <si>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</si>
  <si>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</si>
  <si>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</si>
  <si>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</si>
  <si>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</si>
  <si>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</si>
  <si>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</si>
  <si>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</si>
  <si>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</si>
  <si>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</si>
  <si>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</si>
  <si>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</si>
  <si>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</si>
  <si>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</si>
  <si>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</si>
  <si>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</si>
  <si>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</si>
  <si>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</si>
  <si>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</si>
  <si>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</si>
  <si>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</si>
  <si>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</si>
  <si>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</si>
  <si>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</si>
  <si>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</si>
  <si>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</si>
  <si>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</si>
  <si>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</si>
  <si>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</si>
  <si>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</si>
  <si>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</si>
  <si>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</si>
  <si>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</si>
  <si>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</si>
  <si>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</si>
  <si>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</si>
  <si>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</si>
  <si>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</si>
  <si>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</si>
  <si>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</si>
  <si>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</si>
  <si>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</si>
  <si>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</si>
  <si>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</si>
  <si>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</si>
  <si>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</si>
  <si>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</si>
  <si>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</si>
  <si>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</si>
  <si>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</si>
  <si>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</si>
  <si>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</si>
  <si>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</si>
  <si>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</si>
  <si>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</si>
  <si>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</si>
  <si>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</si>
  <si>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</si>
  <si>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</si>
  <si>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</si>
  <si>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</si>
  <si>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</si>
  <si>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</si>
  <si>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</si>
  <si>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</si>
  <si>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</si>
  <si>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</si>
  <si>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</si>
  <si>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</si>
  <si>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</si>
  <si>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</si>
  <si>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</si>
  <si>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</si>
  <si>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</si>
  <si>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</si>
  <si>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</si>
  <si>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</si>
  <si>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</si>
  <si>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</si>
  <si>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</si>
  <si>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</si>
  <si>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</si>
  <si>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</si>
  <si>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</si>
  <si>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</si>
  <si>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</si>
  <si>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</si>
  <si>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</si>
  <si>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</si>
  <si>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</si>
  <si>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</si>
  <si>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</si>
  <si>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</si>
  <si>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</si>
  <si>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</si>
  <si>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</si>
  <si>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</si>
  <si>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</si>
  <si>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</si>
  <si>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</si>
  <si>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</si>
  <si>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</si>
  <si>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</si>
  <si>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</si>
  <si>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</si>
  <si>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</si>
  <si>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</si>
  <si>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</si>
  <si>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</si>
  <si>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</si>
  <si>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</si>
  <si>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</si>
  <si>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</si>
  <si>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</si>
  <si>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</si>
  <si>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</si>
  <si>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</si>
  <si>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</si>
  <si>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</si>
  <si>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</si>
  <si>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</si>
  <si>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</si>
  <si>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</si>
  <si>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</si>
  <si>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</si>
  <si>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</si>
  <si>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</si>
  <si>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</si>
  <si>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</si>
  <si>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</si>
  <si>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</si>
  <si>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</si>
  <si>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</si>
  <si>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</si>
  <si>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</si>
  <si>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</si>
  <si>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</si>
  <si>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</si>
  <si>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</si>
  <si>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</si>
  <si>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</si>
  <si>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</si>
  <si>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</si>
  <si>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</si>
  <si>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</si>
  <si>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</si>
  <si>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</si>
  <si>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</si>
  <si>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</si>
  <si>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</si>
  <si>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</si>
  <si>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</si>
  <si>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</si>
  <si>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</si>
  <si>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</si>
  <si>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</si>
  <si>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</si>
  <si>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</si>
  <si>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</si>
  <si>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</si>
  <si>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</si>
  <si>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</si>
  <si>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</si>
  <si>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</si>
  <si>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</si>
  <si>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</si>
  <si>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</si>
  <si>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</si>
  <si>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</si>
  <si>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</si>
  <si>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</si>
  <si>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</si>
  <si>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</si>
  <si>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</si>
  <si>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</si>
  <si>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</si>
  <si>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</si>
  <si>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</si>
  <si>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</si>
  <si>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</si>
  <si>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</si>
  <si>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</si>
  <si>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</si>
  <si>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</si>
  <si>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</si>
  <si>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</si>
  <si>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</si>
  <si>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</si>
  <si>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</si>
  <si>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</si>
  <si>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</si>
  <si>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</si>
  <si>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</si>
  <si>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</si>
  <si>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</si>
  <si>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</si>
  <si>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</si>
  <si>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</si>
  <si>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</si>
  <si>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</si>
  <si>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</si>
  <si>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</si>
  <si>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</si>
  <si>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</si>
  <si>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</si>
  <si>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</si>
  <si>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</si>
  <si>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</si>
  <si>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</si>
  <si>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</si>
  <si>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</si>
  <si>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</si>
  <si>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</si>
  <si>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</si>
  <si>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</si>
  <si>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</si>
  <si>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</si>
  <si>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</si>
  <si>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</si>
  <si>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</si>
  <si>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</si>
  <si>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</si>
  <si>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</si>
  <si>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</si>
  <si>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</si>
  <si>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</si>
  <si>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</si>
  <si>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</si>
  <si>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</si>
  <si>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</si>
  <si>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</si>
  <si>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</si>
  <si>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</si>
  <si>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</si>
  <si>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</si>
  <si>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</si>
  <si>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</si>
  <si>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</si>
  <si>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</si>
  <si>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</si>
  <si>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</si>
  <si>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</si>
  <si>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</si>
  <si>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</si>
  <si>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</si>
  <si>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</si>
  <si>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</si>
  <si>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</si>
  <si>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</si>
  <si>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</si>
  <si>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</si>
  <si>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</si>
  <si>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</si>
  <si>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</si>
  <si>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</si>
  <si>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</si>
  <si>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</si>
  <si>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</si>
  <si>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</si>
  <si>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</si>
  <si>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</si>
  <si>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</si>
  <si>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</si>
  <si>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</si>
  <si>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</si>
  <si>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</si>
  <si>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</si>
  <si>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</si>
  <si>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</si>
  <si>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</si>
  <si>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</si>
  <si>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</si>
  <si>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</si>
  <si>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</si>
  <si>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</si>
  <si>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</si>
  <si>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</si>
  <si>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</si>
  <si>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</si>
  <si>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</si>
  <si>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</si>
  <si>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</si>
  <si>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</si>
  <si>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</si>
  <si>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</si>
  <si>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</si>
  <si>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</si>
  <si>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</si>
  <si>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</si>
  <si>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</si>
  <si>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</si>
  <si>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</si>
  <si>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</si>
  <si>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</si>
  <si>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</si>
  <si>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</si>
  <si>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</si>
  <si>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</si>
  <si>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</si>
  <si>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</si>
  <si>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</si>
  <si>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</si>
  <si>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</si>
  <si>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</si>
  <si>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</si>
  <si>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</si>
  <si>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</si>
  <si>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</si>
  <si>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</si>
  <si>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</si>
  <si>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</si>
  <si>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</si>
  <si>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</si>
  <si>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</si>
  <si>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</si>
  <si>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</si>
  <si>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</si>
  <si>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</si>
  <si>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</si>
  <si>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</si>
  <si>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</si>
  <si>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</si>
  <si>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</si>
  <si>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</si>
  <si>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</si>
  <si>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</si>
  <si>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</si>
  <si>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</si>
  <si>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</si>
  <si>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</si>
  <si>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</si>
  <si>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</si>
  <si>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</si>
  <si>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</si>
  <si>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</si>
  <si>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</si>
  <si>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</si>
  <si>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</si>
  <si>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</si>
  <si>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</si>
  <si>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</si>
  <si>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</si>
  <si>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</si>
  <si>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</si>
  <si>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</si>
  <si>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</si>
  <si>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</si>
  <si>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</si>
  <si>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</si>
  <si>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</si>
  <si>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</si>
  <si>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</si>
  <si>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</si>
  <si>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</si>
  <si>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</si>
  <si>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</si>
  <si>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</si>
  <si>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</si>
  <si>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</si>
  <si>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</si>
  <si>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</si>
  <si>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</si>
  <si>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</si>
  <si>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</si>
  <si>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</si>
  <si>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</si>
  <si>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</si>
  <si>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</si>
  <si>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</si>
  <si>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</si>
  <si>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</si>
  <si>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</si>
  <si>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</si>
  <si>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</si>
  <si>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</si>
  <si>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</si>
  <si>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</si>
  <si>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</si>
  <si>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</si>
  <si>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</si>
  <si>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</si>
  <si>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</si>
  <si>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</si>
  <si>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</si>
  <si>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</si>
  <si>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</si>
  <si>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</si>
  <si>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</si>
  <si>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</si>
  <si>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</si>
  <si>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</si>
  <si>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</si>
  <si>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</si>
  <si>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</si>
  <si>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</si>
  <si>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</si>
  <si>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</si>
  <si>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</si>
  <si>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</si>
  <si>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</si>
  <si>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</si>
  <si>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</si>
  <si>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</si>
  <si>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</si>
  <si>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</si>
  <si>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</si>
  <si>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</si>
  <si>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</si>
  <si>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</si>
  <si>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</si>
  <si>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</si>
  <si>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</si>
  <si>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</si>
  <si>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</si>
  <si>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</si>
  <si>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</si>
  <si>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</si>
  <si>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</si>
  <si>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</si>
  <si>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</si>
  <si>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</si>
  <si>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</si>
  <si>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</si>
  <si>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</si>
  <si>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</si>
  <si>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</si>
  <si>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</si>
  <si>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</si>
  <si>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</si>
  <si>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</si>
  <si>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</si>
  <si>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</si>
  <si>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</si>
  <si>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</si>
  <si>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</si>
  <si>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</si>
  <si>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</si>
  <si>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</si>
  <si>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</si>
  <si>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</si>
  <si>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</si>
  <si>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</si>
  <si>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</si>
  <si>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</si>
  <si>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</si>
  <si>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</si>
  <si>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</si>
  <si>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</si>
  <si>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</si>
  <si>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</si>
  <si>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</si>
  <si>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</si>
  <si>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</si>
  <si>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</si>
  <si>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</si>
  <si>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</si>
  <si>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</si>
  <si>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</si>
  <si>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</si>
  <si>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</si>
  <si>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</si>
  <si>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</si>
  <si>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</si>
  <si>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</si>
  <si>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</si>
  <si>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</si>
  <si>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</si>
  <si>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</si>
  <si>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</si>
  <si>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</si>
  <si>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</si>
  <si>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</si>
  <si>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</si>
  <si>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</si>
  <si>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</si>
  <si>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</si>
  <si>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</si>
  <si>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</si>
  <si>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</si>
  <si>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</si>
  <si>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</si>
  <si>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</si>
  <si>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</si>
  <si>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</si>
  <si>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</si>
  <si>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</si>
  <si>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</si>
  <si>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</si>
  <si>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</si>
  <si>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</si>
  <si>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</si>
  <si>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</si>
  <si>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</si>
  <si>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</si>
  <si>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</si>
  <si>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</si>
  <si>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</si>
  <si>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</si>
  <si>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</si>
  <si>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</si>
  <si>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</si>
  <si>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</si>
  <si>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</si>
  <si>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</si>
  <si>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</si>
  <si>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</si>
  <si>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</si>
  <si>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</si>
  <si>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</si>
  <si>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</si>
  <si>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</si>
  <si>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</si>
  <si>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</si>
  <si>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</si>
  <si>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</si>
  <si>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</si>
  <si>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</si>
  <si>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</si>
  <si>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</si>
  <si>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</si>
  <si>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</si>
  <si>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</si>
  <si>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</si>
  <si>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</si>
  <si>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</si>
  <si>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</si>
  <si>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</si>
  <si>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</si>
  <si>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</si>
  <si>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</si>
  <si>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</si>
  <si>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</si>
  <si>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</si>
  <si>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</si>
  <si>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</si>
  <si>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</si>
  <si>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</si>
  <si>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</si>
  <si>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</si>
  <si>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</si>
  <si>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</si>
  <si>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</si>
  <si>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</si>
  <si>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</si>
  <si>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</si>
  <si>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</si>
  <si>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</si>
  <si>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</si>
  <si>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</si>
  <si>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</si>
  <si>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</si>
  <si>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</si>
  <si>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</si>
  <si>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</si>
  <si>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</si>
  <si>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</si>
  <si>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</si>
  <si>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</si>
  <si>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</si>
  <si>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</si>
  <si>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</si>
  <si>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</si>
  <si>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</si>
  <si>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</si>
  <si>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</si>
  <si>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</si>
  <si>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</si>
  <si>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</si>
  <si>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</si>
  <si>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</si>
  <si>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</si>
  <si>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</si>
  <si>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</si>
  <si>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</si>
  <si>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</si>
  <si>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</si>
  <si>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</si>
  <si>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</si>
  <si>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</si>
  <si>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</si>
  <si>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</si>
  <si>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</si>
  <si>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</si>
  <si>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</si>
  <si>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</si>
  <si>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</si>
  <si>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</si>
  <si>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</si>
  <si>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</si>
  <si>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</si>
  <si>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</si>
  <si>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</si>
  <si>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</si>
  <si>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</si>
  <si>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</si>
  <si>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</si>
  <si>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</si>
  <si>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</si>
  <si>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</si>
  <si>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</si>
  <si>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</si>
  <si>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</si>
  <si>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</si>
  <si>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</si>
  <si>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</si>
  <si>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</si>
  <si>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</si>
  <si>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</si>
  <si>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</si>
  <si>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</si>
  <si>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</si>
  <si>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</si>
  <si>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</si>
  <si>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</si>
  <si>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</si>
  <si>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</si>
  <si>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</si>
  <si>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</si>
  <si>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</si>
  <si>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</si>
  <si>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</si>
  <si>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</si>
  <si>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</si>
  <si>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</si>
  <si>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</si>
  <si>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</si>
  <si>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</si>
  <si>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</si>
  <si>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</si>
  <si>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</si>
  <si>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</si>
  <si>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</si>
  <si>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</si>
  <si>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</si>
  <si>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</si>
  <si>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</si>
  <si>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</si>
  <si>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</si>
  <si>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</si>
  <si>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</si>
  <si>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</si>
  <si>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</si>
  <si>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</si>
  <si>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</si>
  <si>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</si>
  <si>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</si>
  <si>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</si>
  <si>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</si>
  <si>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</si>
  <si>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</si>
  <si>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</si>
  <si>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</si>
  <si>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</si>
  <si>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</si>
  <si>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</si>
  <si>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</si>
  <si>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</si>
  <si>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</si>
  <si>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</si>
  <si>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</si>
  <si>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</si>
  <si>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</si>
  <si>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</si>
  <si>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</si>
  <si>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</si>
  <si>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</si>
  <si>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</si>
  <si>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</si>
  <si>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</si>
  <si>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</si>
  <si>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</si>
  <si>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</si>
  <si>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</si>
  <si>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</si>
  <si>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</si>
  <si>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</si>
  <si>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</si>
  <si>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</si>
  <si>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</si>
  <si>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</si>
  <si>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</si>
  <si>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</si>
  <si>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</si>
  <si>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</si>
  <si>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</si>
  <si>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</si>
  <si>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</si>
  <si>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</si>
  <si>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</si>
  <si>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</si>
  <si>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</si>
  <si>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</si>
  <si>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</si>
  <si>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</si>
  <si>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</si>
  <si>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</si>
  <si>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</si>
  <si>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</si>
  <si>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</si>
  <si>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</si>
  <si>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</si>
  <si>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</si>
  <si>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</si>
  <si>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</si>
  <si>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</si>
  <si>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</si>
  <si>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</si>
  <si>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</si>
  <si>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</si>
  <si>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</si>
  <si>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</si>
  <si>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</si>
  <si>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</si>
  <si>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</si>
  <si>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</si>
  <si>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</si>
  <si>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</si>
  <si>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</si>
  <si>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</si>
  <si>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</si>
  <si>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</si>
  <si>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</si>
  <si>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</si>
  <si>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</si>
  <si>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</si>
  <si>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</si>
  <si>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</si>
  <si>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</si>
  <si>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</si>
  <si>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</si>
  <si>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</si>
  <si>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</si>
  <si>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</si>
  <si>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</si>
  <si>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</si>
  <si>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</si>
  <si>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</si>
  <si>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</si>
  <si>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</si>
  <si>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</si>
  <si>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</si>
  <si>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</si>
  <si>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</si>
  <si>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</si>
  <si>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</si>
  <si>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</si>
  <si>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</si>
  <si>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</si>
  <si>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</si>
  <si>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</si>
  <si>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</si>
  <si>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</si>
  <si>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</si>
  <si>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</si>
  <si>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</si>
  <si>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</si>
  <si>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</si>
  <si>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</si>
  <si>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</si>
  <si>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</si>
  <si>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</si>
  <si>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</si>
  <si>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</si>
  <si>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</si>
  <si>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</si>
  <si>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</si>
  <si>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</si>
  <si>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</si>
  <si>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</si>
  <si>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</si>
  <si>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</si>
  <si>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</si>
  <si>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</si>
  <si>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</si>
  <si>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</si>
  <si>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</si>
  <si>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</si>
  <si>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</si>
  <si>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</si>
  <si>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</si>
  <si>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</si>
  <si>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</si>
  <si>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</si>
  <si>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</si>
  <si>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</si>
  <si>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</si>
  <si>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</si>
  <si>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</si>
  <si>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</si>
  <si>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</si>
  <si>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</si>
  <si>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</si>
  <si>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</si>
  <si>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</si>
  <si>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</si>
  <si>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</si>
  <si>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</si>
  <si>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</si>
  <si>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</si>
  <si>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</si>
  <si>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</si>
  <si>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</si>
  <si>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</si>
  <si>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</si>
  <si>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</si>
  <si>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</si>
  <si>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</si>
  <si>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</si>
  <si>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</si>
  <si>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</si>
  <si>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</si>
  <si>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</si>
  <si>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</si>
  <si>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</si>
  <si>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</si>
  <si>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</si>
  <si>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</si>
  <si>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</si>
  <si>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</si>
  <si>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</si>
  <si>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</si>
  <si>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</si>
  <si>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</si>
  <si>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</si>
  <si>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</si>
  <si>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</si>
  <si>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</si>
  <si>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</si>
  <si>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</si>
  <si>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</si>
  <si>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</si>
  <si>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</si>
  <si>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</si>
  <si>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</si>
  <si>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</si>
  <si>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</si>
  <si>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</si>
  <si>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</si>
  <si>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</si>
  <si>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</si>
  <si>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</si>
  <si>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</si>
  <si>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</si>
  <si>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</si>
  <si>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</si>
  <si>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</si>
  <si>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</si>
  <si>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</si>
  <si>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</si>
  <si>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</si>
  <si>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</si>
  <si>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</si>
  <si>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</si>
  <si>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</si>
  <si>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</si>
  <si>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</si>
  <si>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</si>
  <si>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</si>
  <si>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</si>
  <si>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</si>
  <si>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</si>
  <si>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</si>
  <si>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</si>
  <si>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</si>
  <si>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</si>
  <si>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</si>
  <si>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</si>
  <si>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</si>
  <si>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</si>
  <si>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</si>
  <si>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</si>
  <si>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</si>
  <si>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</si>
  <si>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</si>
  <si>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</si>
  <si>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</si>
  <si>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</si>
  <si>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</si>
  <si>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</si>
  <si>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</si>
  <si>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</si>
  <si>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</si>
  <si>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</si>
  <si>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</si>
  <si>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</si>
  <si>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</si>
  <si>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</si>
  <si>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</si>
  <si>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</si>
  <si>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</si>
  <si>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</si>
  <si>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</si>
  <si>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</si>
  <si>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</si>
  <si>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</si>
  <si>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</si>
  <si>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</si>
  <si>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</si>
  <si>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</si>
  <si>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</si>
  <si>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</si>
  <si>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</si>
  <si>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</si>
  <si>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</si>
  <si>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</si>
  <si>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</si>
  <si>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</si>
  <si>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</si>
  <si>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</si>
  <si>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</si>
  <si>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</si>
  <si>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</si>
  <si>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</si>
  <si>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</si>
  <si>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</si>
  <si>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</si>
  <si>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</si>
  <si>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</si>
  <si>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</si>
  <si>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</si>
  <si>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</si>
  <si>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</si>
  <si>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</si>
  <si>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</si>
  <si>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</si>
  <si>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</si>
  <si>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</si>
  <si>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</si>
  <si>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</si>
  <si>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</si>
  <si>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</si>
  <si>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</si>
  <si>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</si>
  <si>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</si>
  <si>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</si>
  <si>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</si>
  <si>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</si>
  <si>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</si>
  <si>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</si>
  <si>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</si>
  <si>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</si>
  <si>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</si>
  <si>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</si>
  <si>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</si>
  <si>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</si>
  <si>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</si>
  <si>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</si>
  <si>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</si>
  <si>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</si>
  <si>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</si>
  <si>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</si>
  <si>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</si>
  <si>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</si>
  <si>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</si>
  <si>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</si>
  <si>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</si>
  <si>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</si>
  <si>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</si>
  <si>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</si>
  <si>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</si>
  <si>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</si>
  <si>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</si>
  <si>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</si>
  <si>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</si>
  <si>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</si>
  <si>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</si>
  <si>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</si>
  <si>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</si>
  <si>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</si>
  <si>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</si>
  <si>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</si>
  <si>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</si>
  <si>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</si>
  <si>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</si>
  <si>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</si>
  <si>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</si>
  <si>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</si>
  <si>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</si>
  <si>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</si>
  <si>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</si>
  <si>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</si>
  <si>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</si>
  <si>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</si>
  <si>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</si>
  <si>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</si>
  <si>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</si>
  <si>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</si>
  <si>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</si>
  <si>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</si>
  <si>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</si>
  <si>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</si>
  <si>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</si>
  <si>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</si>
  <si>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</si>
  <si>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</si>
  <si>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</si>
  <si>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</si>
  <si>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</si>
  <si>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</si>
  <si>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</si>
  <si>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</si>
  <si>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</si>
  <si>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</si>
  <si>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</si>
  <si>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</si>
  <si>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</si>
  <si>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</si>
  <si>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</si>
  <si>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</si>
  <si>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</si>
  <si>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</si>
  <si>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</si>
  <si>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</si>
  <si>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</si>
  <si>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</si>
  <si>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</si>
  <si>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</si>
  <si>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</si>
  <si>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</si>
  <si>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</si>
  <si>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</si>
  <si>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</si>
  <si>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</si>
  <si>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</si>
  <si>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</si>
  <si>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</si>
  <si>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</si>
  <si>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</si>
  <si>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</si>
  <si>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</si>
  <si>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</si>
  <si>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</si>
  <si>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</si>
  <si>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</si>
  <si>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</si>
  <si>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</si>
  <si>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</si>
  <si>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</si>
  <si>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</si>
  <si>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</si>
  <si>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</si>
  <si>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</si>
  <si>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</si>
  <si>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</si>
  <si>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</si>
  <si>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</si>
  <si>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</si>
  <si>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</si>
  <si>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</si>
  <si>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</si>
  <si>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</si>
  <si>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</si>
  <si>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</si>
  <si>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</si>
  <si>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</si>
  <si>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</si>
  <si>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</si>
  <si>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</si>
  <si>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</si>
  <si>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</si>
  <si>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</si>
  <si>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</si>
  <si>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</si>
  <si>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</si>
  <si>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</si>
  <si>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</si>
  <si>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</si>
  <si>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</si>
  <si>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</si>
  <si>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</si>
  <si>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</si>
  <si>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</si>
  <si>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</si>
  <si>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</si>
  <si>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</si>
  <si>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</si>
  <si>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</si>
  <si>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</si>
  <si>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</si>
  <si>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</si>
  <si>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</si>
  <si>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</si>
  <si>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</si>
  <si>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</si>
  <si>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</si>
  <si>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</si>
  <si>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</si>
  <si>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</si>
  <si>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</si>
  <si>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</si>
  <si>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</si>
  <si>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</si>
  <si>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</si>
  <si>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</si>
  <si>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</si>
  <si>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</si>
  <si>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</si>
  <si>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</si>
  <si>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</si>
  <si>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</si>
  <si>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</si>
  <si>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</si>
  <si>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</si>
  <si>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</si>
  <si>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</si>
  <si>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</si>
  <si>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</si>
  <si>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</si>
  <si>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</si>
  <si>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</si>
  <si>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</si>
  <si>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</si>
  <si>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</si>
  <si>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</si>
  <si>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</si>
  <si>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</si>
  <si>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</si>
  <si>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</si>
  <si>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</si>
  <si>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</si>
  <si>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</si>
  <si>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</si>
  <si>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</si>
  <si>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</si>
  <si>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</si>
  <si>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</si>
  <si>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</si>
  <si>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</si>
  <si>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</si>
  <si>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</si>
  <si>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</si>
  <si>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</si>
  <si>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</si>
  <si>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</si>
  <si>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</si>
  <si>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</si>
  <si>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</si>
  <si>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</si>
  <si>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</si>
  <si>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</si>
  <si>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</si>
  <si>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</si>
  <si>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</si>
  <si>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</si>
  <si>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</si>
  <si>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</si>
  <si>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</si>
  <si>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</si>
  <si>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</si>
  <si>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</si>
  <si>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</si>
  <si>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</si>
  <si>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</si>
  <si>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</si>
  <si>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</si>
  <si>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</si>
  <si>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</si>
  <si>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</si>
  <si>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</si>
  <si>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</si>
  <si>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</si>
  <si>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</si>
  <si>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</si>
  <si>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</si>
  <si>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</si>
  <si>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</si>
  <si>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</si>
  <si>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</si>
  <si>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</si>
  <si>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</si>
  <si>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</si>
  <si>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</si>
  <si>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</si>
  <si>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</si>
  <si>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</si>
  <si>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</si>
  <si>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</si>
  <si>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</si>
  <si>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</si>
  <si>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</si>
  <si>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</si>
  <si>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</si>
  <si>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</si>
  <si>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</si>
  <si>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</si>
  <si>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</si>
  <si>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</si>
  <si>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</si>
  <si>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</si>
  <si>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</si>
  <si>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</si>
  <si>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</si>
  <si>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</si>
  <si>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</si>
  <si>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</si>
  <si>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</si>
  <si>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</si>
  <si>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</si>
  <si>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</si>
  <si>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</si>
  <si>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</si>
  <si>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</si>
  <si>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</si>
  <si>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</si>
  <si>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</si>
  <si>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</si>
  <si>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</si>
  <si>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</si>
  <si>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</si>
  <si>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</si>
  <si>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</si>
  <si>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</si>
  <si>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</si>
  <si>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</si>
  <si>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</si>
  <si>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</si>
  <si>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</si>
  <si>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</si>
  <si>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</si>
  <si>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</si>
  <si>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</si>
  <si>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</si>
  <si>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</si>
  <si>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</si>
  <si>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</si>
  <si>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</si>
  <si>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</si>
  <si>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</si>
  <si>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</si>
  <si>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</si>
  <si>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</si>
  <si>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</si>
  <si>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</si>
  <si>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</si>
  <si>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</si>
  <si>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</si>
  <si>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</si>
  <si>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</si>
  <si>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</si>
  <si>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</si>
  <si>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</si>
  <si>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</si>
  <si>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</si>
  <si>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</si>
  <si>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</si>
  <si>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</si>
  <si>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</si>
  <si>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</si>
  <si>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</si>
  <si>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</si>
  <si>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</si>
  <si>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</si>
  <si>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</si>
  <si>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</si>
  <si>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</si>
  <si>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</si>
  <si>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</si>
  <si>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</si>
  <si>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</si>
  <si>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</si>
  <si>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</si>
  <si>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</si>
  <si>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</si>
  <si>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</si>
  <si>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</si>
  <si>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</si>
  <si>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</si>
  <si>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</si>
  <si>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</si>
  <si>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</si>
  <si>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</si>
  <si>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</si>
  <si>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</si>
  <si>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</si>
  <si>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</si>
  <si>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</si>
  <si>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</si>
  <si>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</si>
  <si>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</si>
  <si>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</si>
  <si>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</si>
  <si>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</si>
  <si>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</si>
  <si>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</si>
  <si>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</si>
  <si>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</si>
  <si>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</si>
  <si>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</si>
  <si>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</si>
  <si>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</si>
  <si>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</si>
  <si>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</si>
  <si>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</si>
  <si>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</si>
  <si>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</si>
  <si>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</si>
  <si>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</si>
  <si>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</si>
  <si>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</si>
  <si>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</si>
  <si>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</si>
  <si>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</si>
  <si>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</si>
  <si>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</si>
  <si>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</si>
  <si>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</si>
  <si>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</si>
  <si>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</si>
  <si>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</si>
  <si>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</si>
  <si>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</si>
  <si>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</si>
  <si>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</si>
  <si>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</si>
  <si>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</si>
  <si>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</si>
  <si>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</si>
  <si>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</si>
  <si>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</si>
  <si>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</si>
  <si>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</si>
  <si>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</si>
  <si>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</si>
  <si>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</si>
  <si>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</si>
  <si>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</si>
  <si>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</si>
  <si>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</si>
  <si>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</si>
  <si>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</si>
  <si>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</si>
  <si>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</si>
  <si>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</si>
  <si>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</si>
  <si>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</si>
  <si>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</si>
  <si>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</si>
  <si>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</si>
  <si>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</si>
  <si>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</si>
  <si>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</si>
  <si>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</si>
  <si>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</si>
  <si>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</si>
  <si>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</si>
  <si>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</si>
  <si>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</si>
  <si>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</si>
  <si>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</si>
  <si>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</si>
  <si>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</si>
  <si>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</si>
  <si>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</si>
  <si>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</si>
  <si>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</si>
  <si>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</si>
  <si>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</si>
  <si>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</si>
  <si>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</si>
  <si>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</si>
  <si>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</si>
  <si>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</si>
  <si>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</si>
  <si>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</si>
  <si>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</si>
  <si>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</si>
  <si>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</si>
  <si>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</si>
  <si>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</si>
  <si>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</si>
  <si>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</si>
  <si>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</si>
  <si>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</si>
  <si>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</si>
  <si>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</si>
  <si>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</si>
  <si>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</si>
  <si>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</si>
  <si>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</si>
  <si>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</si>
  <si>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</si>
  <si>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</si>
  <si>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</si>
  <si>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</si>
  <si>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</si>
  <si>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</si>
  <si>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</si>
  <si>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</si>
  <si>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</si>
  <si>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</si>
  <si>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</si>
  <si>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</si>
  <si>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</si>
  <si>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</si>
  <si>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</si>
  <si>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</si>
  <si>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</si>
  <si>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</si>
  <si>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</si>
  <si>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</si>
  <si>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</si>
  <si>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</si>
  <si>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</si>
  <si>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</si>
  <si>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</si>
  <si>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</si>
  <si>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</si>
  <si>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</si>
  <si>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</si>
  <si>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</si>
  <si>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</si>
  <si>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</si>
  <si>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</si>
  <si>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</si>
  <si>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</si>
  <si>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</si>
  <si>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</si>
  <si>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</si>
  <si>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</si>
  <si>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</si>
  <si>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</si>
  <si>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</si>
  <si>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</si>
  <si>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</si>
  <si>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</si>
  <si>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</si>
  <si>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</si>
  <si>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</si>
  <si>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</si>
  <si>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</si>
  <si>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</si>
  <si>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</si>
  <si>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</si>
  <si>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</si>
  <si>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</si>
  <si>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</si>
  <si>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</si>
  <si>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</si>
  <si>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</si>
  <si>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</si>
  <si>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</si>
  <si>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</si>
  <si>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</si>
  <si>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</si>
  <si>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</si>
  <si>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</si>
  <si>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</si>
  <si>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</si>
  <si>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</si>
  <si>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</si>
  <si>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</si>
  <si>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</si>
  <si>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</si>
  <si>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</si>
  <si>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</si>
  <si>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</si>
  <si>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</si>
  <si>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</si>
  <si>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</si>
  <si>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</si>
  <si>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</si>
  <si>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</si>
  <si>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</si>
  <si>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</si>
  <si>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</si>
  <si>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</si>
  <si>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</si>
  <si>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</si>
  <si>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</si>
  <si>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</si>
  <si>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</si>
  <si>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</si>
  <si>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</si>
  <si>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</si>
  <si>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</si>
  <si>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</si>
  <si>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</si>
  <si>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</si>
  <si>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</si>
  <si>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</si>
  <si>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</si>
  <si>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</si>
  <si>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</si>
  <si>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</si>
  <si>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</si>
  <si>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</si>
  <si>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</si>
  <si>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</si>
  <si>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</si>
  <si>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</si>
  <si>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</si>
  <si>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</si>
  <si>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</si>
  <si>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</si>
  <si>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</si>
  <si>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</si>
  <si>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</si>
  <si>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</si>
  <si>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</si>
  <si>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</si>
  <si>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</si>
  <si>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</si>
  <si>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</si>
  <si>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</si>
  <si>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</si>
  <si>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</si>
  <si>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</si>
  <si>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</si>
  <si>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</si>
  <si>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</si>
  <si>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</si>
  <si>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</si>
  <si>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</si>
  <si>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</si>
  <si>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</si>
  <si>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</si>
  <si>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</si>
  <si>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</si>
  <si>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</si>
  <si>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</si>
  <si>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</si>
  <si>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</si>
  <si>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</si>
  <si>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</si>
  <si>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</si>
  <si>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</si>
  <si>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</si>
  <si>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</si>
  <si>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</si>
  <si>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</si>
  <si>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</si>
  <si>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</si>
  <si>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</si>
  <si>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</si>
  <si>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</si>
  <si>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</si>
  <si>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</si>
  <si>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</si>
  <si>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</si>
  <si>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</si>
  <si>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</si>
  <si>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</si>
  <si>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</si>
  <si>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</si>
  <si>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</si>
  <si>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</si>
  <si>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</si>
  <si>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</si>
  <si>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</si>
  <si>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</si>
  <si>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</si>
  <si>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</si>
  <si>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</si>
  <si>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</si>
  <si>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</si>
  <si>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</si>
  <si>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</si>
  <si>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</si>
  <si>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</si>
  <si>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</si>
  <si>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</si>
  <si>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</si>
  <si>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</si>
  <si>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</si>
  <si>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</si>
  <si>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</si>
  <si>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</si>
  <si>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</si>
  <si>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</si>
  <si>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</si>
  <si>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</si>
  <si>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</si>
  <si>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</si>
  <si>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</si>
  <si>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</si>
  <si>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</si>
  <si>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</si>
  <si>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</si>
  <si>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</si>
  <si>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</si>
  <si>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</si>
  <si>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</si>
  <si>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</si>
  <si>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</si>
  <si>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</si>
  <si>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</si>
  <si>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</si>
  <si>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</si>
  <si>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</si>
  <si>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</si>
  <si>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</si>
  <si>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</si>
  <si>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</si>
  <si>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</si>
  <si>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</si>
  <si>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</si>
  <si>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</si>
  <si>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</si>
  <si>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</si>
  <si>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</si>
  <si>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</si>
  <si>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</si>
  <si>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</si>
  <si>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</si>
  <si>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</si>
  <si>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</si>
  <si>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</si>
  <si>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</si>
  <si>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</si>
  <si>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</si>
  <si>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</si>
  <si>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</si>
  <si>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</si>
  <si>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</si>
  <si>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</si>
  <si>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</si>
  <si>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</si>
  <si>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</si>
  <si>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</si>
  <si>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</si>
  <si>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</si>
  <si>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</si>
  <si>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</si>
  <si>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</si>
  <si>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</si>
  <si>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</si>
  <si>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</si>
  <si>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</si>
  <si>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</si>
  <si>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</si>
  <si>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</si>
  <si>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</si>
  <si>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</si>
  <si>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</si>
  <si>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</si>
  <si>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</si>
  <si>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</si>
  <si>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</si>
  <si>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</si>
  <si>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</si>
  <si>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</si>
  <si>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</si>
  <si>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</si>
  <si>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</si>
  <si>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</si>
  <si>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</si>
  <si>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</si>
  <si>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</si>
  <si>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</si>
  <si>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</si>
  <si>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</si>
  <si>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</si>
  <si>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</si>
  <si>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</si>
  <si>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</si>
  <si>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</si>
  <si>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</si>
  <si>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</si>
  <si>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</si>
  <si>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</si>
  <si>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</si>
  <si>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</si>
  <si>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</si>
  <si>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</si>
  <si>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</si>
  <si>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</si>
  <si>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</si>
  <si>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</si>
  <si>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</si>
  <si>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</si>
  <si>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</si>
  <si>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</si>
  <si>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</si>
  <si>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</si>
  <si>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</si>
  <si>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</si>
  <si>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</si>
  <si>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</si>
  <si>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</si>
  <si>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</si>
  <si>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</si>
  <si>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</si>
  <si>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</si>
  <si>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</si>
  <si>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</si>
  <si>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</si>
  <si>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</si>
  <si>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</si>
  <si>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</si>
  <si>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</si>
  <si>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</si>
  <si>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</si>
  <si>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</si>
  <si>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</si>
  <si>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</si>
  <si>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</si>
  <si>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</si>
  <si>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</si>
  <si>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</si>
  <si>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</si>
  <si>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</si>
  <si>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</si>
  <si>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</si>
  <si>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</si>
  <si>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</si>
  <si>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</si>
  <si>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</si>
  <si>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</si>
  <si>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</si>
  <si>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</si>
  <si>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</si>
  <si>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</si>
  <si>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</si>
  <si>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</si>
  <si>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</si>
  <si>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</si>
  <si>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</si>
  <si>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</si>
  <si>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</si>
  <si>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</si>
  <si>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</si>
  <si>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</si>
  <si>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</si>
  <si>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</si>
  <si>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</si>
  <si>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</si>
  <si>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</si>
  <si>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</si>
  <si>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</si>
  <si>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</si>
  <si>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</si>
  <si>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</si>
  <si>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</si>
  <si>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</si>
  <si>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</si>
  <si>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</si>
  <si>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</si>
  <si>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</si>
  <si>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</si>
  <si>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</si>
  <si>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</si>
  <si>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</si>
  <si>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</si>
  <si>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</si>
  <si>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</si>
  <si>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</si>
  <si>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</si>
  <si>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</si>
  <si>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</si>
  <si>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</si>
  <si>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</si>
  <si>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</si>
  <si>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</si>
  <si>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</si>
  <si>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</si>
  <si>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</si>
  <si>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</si>
  <si>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</si>
  <si>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</si>
  <si>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</si>
  <si>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</si>
  <si>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</si>
  <si>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</si>
  <si>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</si>
  <si>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</si>
  <si>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</si>
  <si>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</si>
  <si>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</si>
  <si>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</si>
  <si>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</si>
  <si>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</si>
  <si>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</si>
  <si>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</si>
  <si>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</si>
  <si>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</si>
  <si>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</si>
  <si>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</si>
  <si>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</si>
  <si>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</si>
  <si>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</si>
  <si>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</si>
  <si>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</si>
  <si>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</si>
  <si>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</si>
  <si>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</si>
  <si>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</si>
  <si>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</si>
  <si>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</si>
  <si>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</si>
  <si>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</si>
  <si>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</si>
  <si>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</si>
  <si>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</si>
  <si>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</si>
  <si>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</si>
  <si>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</si>
  <si>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</si>
  <si>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</si>
  <si>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</si>
  <si>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</si>
  <si>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</si>
  <si>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</si>
  <si>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</si>
  <si>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</si>
  <si>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</si>
  <si>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</si>
  <si>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</si>
  <si>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</si>
  <si>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</si>
  <si>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</si>
  <si>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</si>
  <si>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</si>
  <si>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</si>
  <si>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</si>
  <si>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</si>
  <si>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</si>
  <si>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</si>
  <si>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</si>
  <si>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</si>
  <si>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</si>
  <si>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</si>
  <si>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</si>
  <si>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</si>
  <si>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</si>
  <si>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</si>
  <si>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</si>
  <si>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</si>
  <si>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</si>
  <si>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</si>
  <si>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</si>
  <si>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</si>
  <si>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</si>
  <si>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</si>
  <si>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</si>
  <si>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</si>
  <si>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</si>
  <si>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</si>
  <si>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</si>
  <si>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</si>
  <si>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</si>
  <si>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</si>
  <si>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</si>
  <si>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</si>
  <si>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</si>
  <si>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</si>
  <si>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</si>
  <si>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</si>
  <si>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</si>
  <si>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</si>
  <si>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</si>
  <si>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</si>
  <si>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</si>
  <si>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</si>
  <si>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</si>
  <si>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</si>
  <si>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</si>
  <si>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</si>
  <si>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</si>
  <si>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</si>
  <si>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</si>
  <si>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</si>
  <si>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</si>
  <si>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</si>
  <si>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</si>
  <si>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</si>
  <si>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</si>
  <si>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</si>
  <si>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</si>
  <si>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</si>
  <si>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</si>
  <si>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</si>
  <si>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</si>
  <si>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</si>
  <si>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</si>
  <si>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</si>
  <si>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</si>
  <si>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</si>
  <si>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</si>
  <si>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</si>
  <si>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</si>
  <si>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</si>
  <si>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</si>
  <si>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</si>
  <si>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</si>
  <si>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</si>
  <si>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</si>
  <si>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</si>
  <si>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</si>
  <si>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</si>
  <si>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</si>
  <si>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</si>
  <si>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</si>
  <si>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</si>
  <si>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</si>
  <si>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</si>
  <si>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</si>
  <si>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</si>
  <si>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</si>
  <si>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</si>
  <si>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</si>
  <si>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</si>
  <si>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</si>
  <si>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</si>
  <si>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</si>
  <si>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</si>
  <si>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</si>
  <si>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</si>
  <si>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</si>
  <si>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</si>
  <si>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</si>
  <si>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</si>
  <si>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</si>
  <si>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</si>
  <si>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</si>
  <si>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</si>
  <si>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</si>
  <si>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</si>
  <si>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</si>
  <si>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</si>
  <si>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</si>
  <si>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</si>
  <si>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</si>
  <si>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</si>
  <si>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</si>
  <si>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</si>
  <si>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</si>
  <si>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</si>
  <si>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</si>
  <si>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</si>
  <si>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</si>
  <si>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</si>
  <si>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</si>
  <si>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</si>
  <si>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</si>
  <si>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</si>
  <si>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</si>
  <si>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</si>
  <si>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</si>
  <si>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</si>
  <si>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</si>
  <si>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</si>
  <si>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</si>
  <si>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</si>
  <si>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</si>
  <si>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</si>
  <si>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</si>
  <si>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</si>
  <si>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</si>
  <si>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</si>
  <si>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</si>
  <si>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</si>
  <si>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</si>
  <si>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</si>
  <si>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</si>
  <si>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</si>
  <si>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</si>
  <si>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</si>
  <si>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</si>
  <si>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</si>
  <si>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</si>
  <si>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</si>
  <si>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</si>
  <si>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</si>
  <si>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</si>
  <si>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</si>
  <si>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</si>
  <si>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</si>
  <si>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</si>
  <si>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</si>
  <si>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</si>
  <si>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</si>
  <si>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</si>
  <si>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</si>
  <si>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</si>
  <si>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</si>
  <si>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</si>
  <si>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</si>
  <si>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</si>
  <si>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</si>
  <si>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</si>
  <si>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</si>
  <si>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</si>
  <si>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</si>
  <si>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</si>
  <si>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</si>
  <si>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</si>
  <si>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</si>
  <si>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</si>
  <si>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</si>
  <si>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</si>
  <si>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</si>
  <si>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</si>
  <si>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</si>
  <si>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</si>
  <si>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</si>
  <si>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</si>
  <si>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</si>
  <si>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</si>
  <si>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</si>
  <si>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</si>
  <si>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</si>
  <si>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</si>
  <si>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</si>
  <si>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</si>
  <si>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</si>
  <si>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</si>
  <si>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</si>
  <si>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</si>
  <si>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</si>
  <si>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</si>
  <si>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</si>
  <si>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</si>
  <si>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</si>
  <si>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</si>
  <si>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</si>
  <si>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</si>
  <si>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</si>
  <si>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</si>
  <si>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</si>
  <si>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</si>
  <si>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</si>
  <si>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</si>
  <si>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</si>
  <si>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</si>
  <si>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</si>
  <si>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</si>
  <si>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</si>
  <si>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</si>
  <si>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</si>
  <si>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</si>
  <si>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</si>
  <si>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</si>
  <si>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</si>
  <si>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</si>
  <si>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</si>
  <si>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</si>
  <si>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</si>
  <si>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</si>
  <si>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</si>
  <si>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</si>
  <si>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</si>
  <si>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</si>
  <si>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</si>
  <si>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</si>
  <si>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</si>
  <si>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</si>
  <si>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</si>
  <si>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</si>
  <si>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</si>
  <si>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</si>
  <si>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</si>
  <si>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</si>
  <si>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</si>
  <si>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</si>
  <si>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</si>
  <si>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</si>
  <si>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</si>
  <si>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</si>
  <si>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</si>
  <si>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</si>
  <si>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</si>
  <si>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</si>
  <si>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</si>
  <si>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</si>
  <si>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</si>
  <si>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</si>
  <si>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</si>
  <si>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</si>
  <si>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</si>
  <si>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</si>
  <si>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</si>
  <si>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</si>
  <si>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</si>
  <si>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</si>
  <si>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</si>
  <si>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</si>
  <si>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</si>
  <si>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</si>
  <si>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</si>
  <si>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</si>
  <si>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</si>
  <si>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</si>
  <si>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</si>
  <si>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</si>
  <si>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</si>
  <si>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</si>
  <si>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</si>
  <si>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</si>
  <si>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</si>
  <si>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</si>
  <si>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</si>
  <si>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</si>
  <si>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</si>
  <si>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</si>
  <si>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</si>
  <si>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</si>
  <si>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</si>
  <si>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</si>
  <si>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</si>
  <si>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</si>
  <si>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</si>
  <si>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</si>
  <si>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</si>
  <si>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</si>
  <si>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</si>
  <si>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</si>
  <si>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</si>
  <si>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</si>
  <si>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</si>
  <si>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</si>
  <si>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</si>
  <si>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</si>
  <si>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</si>
  <si>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</si>
  <si>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</si>
  <si>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</si>
  <si>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</si>
  <si>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</si>
  <si>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</si>
  <si>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</si>
  <si>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</si>
  <si>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</si>
  <si>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</si>
  <si>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</si>
  <si>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</si>
  <si>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</si>
  <si>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</si>
  <si>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</si>
  <si>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</si>
  <si>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</si>
  <si>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</si>
  <si>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</si>
  <si>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</si>
  <si>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</si>
  <si>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</si>
  <si>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</si>
  <si>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</si>
  <si>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</si>
  <si>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</si>
  <si>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</si>
  <si>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</si>
  <si>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</si>
  <si>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</si>
  <si>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</si>
  <si>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</si>
  <si>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</si>
  <si>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</si>
  <si>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</si>
  <si>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</si>
  <si>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</si>
  <si>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</si>
  <si>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</si>
  <si>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</si>
  <si>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</si>
  <si>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</si>
  <si>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</si>
  <si>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</si>
  <si>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</si>
  <si>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</si>
  <si>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</si>
  <si>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</si>
  <si>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</si>
  <si>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</si>
  <si>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</si>
  <si>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</si>
  <si>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</si>
  <si>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</si>
  <si>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</si>
  <si>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</si>
  <si>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</si>
  <si>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</si>
  <si>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</si>
  <si>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</si>
  <si>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</si>
  <si>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</si>
  <si>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</si>
  <si>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</si>
  <si>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</si>
  <si>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</si>
  <si>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</si>
  <si>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</si>
  <si>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</si>
  <si>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</si>
  <si>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</si>
  <si>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</si>
  <si>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</si>
  <si>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</si>
  <si>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</si>
  <si>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</si>
  <si>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</si>
  <si>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</si>
  <si>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</si>
  <si>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</si>
  <si>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</si>
  <si>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</si>
  <si>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</si>
  <si>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</si>
  <si>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</si>
  <si>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</si>
  <si>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</si>
  <si>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</si>
  <si>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</si>
  <si>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</si>
  <si>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</si>
  <si>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</si>
  <si>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</si>
  <si>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</si>
  <si>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</si>
  <si>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</si>
  <si>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</si>
  <si>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</si>
  <si>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</si>
  <si>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</si>
  <si>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</si>
  <si>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</si>
  <si>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</si>
  <si>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</si>
  <si>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</si>
  <si>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</si>
  <si>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</si>
  <si>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</si>
  <si>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</si>
  <si>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</si>
  <si>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</si>
  <si>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</si>
  <si>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</si>
  <si>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</si>
  <si>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</si>
  <si>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</si>
  <si>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</si>
  <si>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</si>
  <si>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</si>
  <si>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</si>
  <si>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</si>
  <si>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</si>
  <si>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</si>
  <si>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</si>
  <si>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</si>
  <si>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</si>
  <si>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</si>
  <si>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</si>
  <si>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</si>
  <si>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</si>
  <si>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</si>
  <si>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</si>
  <si>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</si>
  <si>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</si>
  <si>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</si>
  <si>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</si>
  <si>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</si>
  <si>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</si>
  <si>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</si>
  <si>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</si>
  <si>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</si>
  <si>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</si>
  <si>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</si>
  <si>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</si>
  <si>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</si>
  <si>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</si>
  <si>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</si>
  <si>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</si>
  <si>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</si>
  <si>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</si>
  <si>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</si>
  <si>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</si>
  <si>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</si>
  <si>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</si>
  <si>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</si>
  <si>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</si>
  <si>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</si>
  <si>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</si>
  <si>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</si>
  <si>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</si>
  <si>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</si>
  <si>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</si>
  <si>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</si>
  <si>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</si>
  <si>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</si>
  <si>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</si>
  <si>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</si>
  <si>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</si>
  <si>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</si>
  <si>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</si>
  <si>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</si>
  <si>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</si>
  <si>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</si>
  <si>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</si>
  <si>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</si>
  <si>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</si>
  <si>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</si>
  <si>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</si>
  <si>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</si>
  <si>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</si>
  <si>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</si>
  <si>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</si>
  <si>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</si>
  <si>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</si>
  <si>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</si>
  <si>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</si>
  <si>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</si>
  <si>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</si>
  <si>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</si>
  <si>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</si>
  <si>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</si>
  <si>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</si>
  <si>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</si>
  <si>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</si>
  <si>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</si>
  <si>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</si>
  <si>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</si>
  <si>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</si>
  <si>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</si>
  <si>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</si>
  <si>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</si>
  <si>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</si>
  <si>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</si>
  <si>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</si>
  <si>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</si>
  <si>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</si>
  <si>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</si>
  <si>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</si>
  <si>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</si>
  <si>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</si>
  <si>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</si>
  <si>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</si>
  <si>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</si>
  <si>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</si>
  <si>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</si>
  <si>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</si>
  <si>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</si>
  <si>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</si>
  <si>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</si>
  <si>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</si>
  <si>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</si>
  <si>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</si>
  <si>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</si>
  <si>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</si>
  <si>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</si>
  <si>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</si>
  <si>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</si>
  <si>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</si>
  <si>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</si>
  <si>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</si>
  <si>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</si>
  <si>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</si>
  <si>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</si>
  <si>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</si>
  <si>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</si>
  <si>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</si>
  <si>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</si>
  <si>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</si>
  <si>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</si>
  <si>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</si>
  <si>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</si>
  <si>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</si>
  <si>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</si>
  <si>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</si>
  <si>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</si>
  <si>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</si>
  <si>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</si>
  <si>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</si>
  <si>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</si>
  <si>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</si>
  <si>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</si>
  <si>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</si>
  <si>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</si>
  <si>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</si>
  <si>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</si>
  <si>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</si>
  <si>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</si>
  <si>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</si>
  <si>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</si>
  <si>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</si>
  <si>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</si>
  <si>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</si>
  <si>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</si>
  <si>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</si>
  <si>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</si>
  <si>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</si>
  <si>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</si>
  <si>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</si>
  <si>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</si>
  <si>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</si>
  <si>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</si>
  <si>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</si>
  <si>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</si>
  <si>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</si>
  <si>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</si>
  <si>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</si>
  <si>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</si>
  <si>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</si>
  <si>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</si>
  <si>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</si>
  <si>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</si>
  <si>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</si>
  <si>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</si>
  <si>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</si>
  <si>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</si>
  <si>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</si>
  <si>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</si>
  <si>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</si>
  <si>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</si>
  <si>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</si>
  <si>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</si>
  <si>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</si>
  <si>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</si>
  <si>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</si>
  <si>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</si>
  <si>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</si>
  <si>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</si>
  <si>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</si>
  <si>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</si>
  <si>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</si>
  <si>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</si>
  <si>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</si>
  <si>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</si>
  <si>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</si>
  <si>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</si>
  <si>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</si>
  <si>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</si>
  <si>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</si>
  <si>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</si>
  <si>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</si>
  <si>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</si>
  <si>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</si>
  <si>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</si>
  <si>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</si>
  <si>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</si>
  <si>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</si>
  <si>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</si>
  <si>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</si>
  <si>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</si>
  <si>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</si>
  <si>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</si>
  <si>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</si>
  <si>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</si>
  <si>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</si>
  <si>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</si>
  <si>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</si>
  <si>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</si>
  <si>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</si>
  <si>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</si>
  <si>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</si>
  <si>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</si>
  <si>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</si>
  <si>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</si>
  <si>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</si>
  <si>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</si>
  <si>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</si>
  <si>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</si>
  <si>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</si>
  <si>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</si>
  <si>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</si>
  <si>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</si>
  <si>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</si>
  <si>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</si>
  <si>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</si>
  <si>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</si>
  <si>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</si>
  <si>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</si>
  <si>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</si>
  <si>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</si>
  <si>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</si>
  <si>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</si>
  <si>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</si>
  <si>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</si>
  <si>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</si>
  <si>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</si>
  <si>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</si>
  <si>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</si>
  <si>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</si>
  <si>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</si>
  <si>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</si>
  <si>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</si>
  <si>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</si>
  <si>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</si>
  <si>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</si>
  <si>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</si>
  <si>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</si>
  <si>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</si>
  <si>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</si>
  <si>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</si>
  <si>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</si>
  <si>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</si>
  <si>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</si>
  <si>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</si>
  <si>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</si>
  <si>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</si>
  <si>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</si>
  <si>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</si>
  <si>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</si>
  <si>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</si>
  <si>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</si>
  <si>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</si>
  <si>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</si>
  <si>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</si>
  <si>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</si>
  <si>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</si>
  <si>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</si>
  <si>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</si>
  <si>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</si>
  <si>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</si>
  <si>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</si>
  <si>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</si>
  <si>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</si>
  <si>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</si>
  <si>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</si>
  <si>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</si>
  <si>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</si>
  <si>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</si>
  <si>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</si>
  <si>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</si>
  <si>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</si>
  <si>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</si>
  <si>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</si>
  <si>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</si>
  <si>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</si>
  <si>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</si>
  <si>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</si>
  <si>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</si>
  <si>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</si>
  <si>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</si>
  <si>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</si>
  <si>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</si>
  <si>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</si>
  <si>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</si>
  <si>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</si>
  <si>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</si>
  <si>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</si>
  <si>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</si>
  <si>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</si>
  <si>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</si>
  <si>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</si>
  <si>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</si>
  <si>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</si>
  <si>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</si>
  <si>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</si>
  <si>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</si>
  <si>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</si>
  <si>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</si>
  <si>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</si>
  <si>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</si>
  <si>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</si>
  <si>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</si>
  <si>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</si>
  <si>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</si>
  <si>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</si>
  <si>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</si>
  <si>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</si>
  <si>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</si>
  <si>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</si>
  <si>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</si>
  <si>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</si>
  <si>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</si>
  <si>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</si>
  <si>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</si>
  <si>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</si>
  <si>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</si>
  <si>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</si>
  <si>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</si>
  <si>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</si>
  <si>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</si>
  <si>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</si>
  <si>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</si>
  <si>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</si>
  <si>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</si>
  <si>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</si>
  <si>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</si>
  <si>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</si>
  <si>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</si>
  <si>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</si>
  <si>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</si>
  <si>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</si>
  <si>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</si>
  <si>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</si>
  <si>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</si>
  <si>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</si>
  <si>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</si>
  <si>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</si>
  <si>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</si>
  <si>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</si>
  <si>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</si>
  <si>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</si>
  <si>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</si>
  <si>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</si>
  <si>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</si>
  <si>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</si>
  <si>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</si>
  <si>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</si>
  <si>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</si>
  <si>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</si>
  <si>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</si>
  <si>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</si>
  <si>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</si>
  <si>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</si>
  <si>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</si>
  <si>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</si>
  <si>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</si>
  <si>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</si>
  <si>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</si>
  <si>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</si>
  <si>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</si>
  <si>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</si>
  <si>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</si>
  <si>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</si>
  <si>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</si>
  <si>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</si>
  <si>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</si>
  <si>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</si>
  <si>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</si>
  <si>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</si>
  <si>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</si>
  <si>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</si>
  <si>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</si>
  <si>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</si>
  <si>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</si>
  <si>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</si>
  <si>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</si>
  <si>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</si>
  <si>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</si>
  <si>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</si>
  <si>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</si>
  <si>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</si>
  <si>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</si>
  <si>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</si>
  <si>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</si>
  <si>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</si>
  <si>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</si>
  <si>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</si>
  <si>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</si>
  <si>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</si>
  <si>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</si>
  <si>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</si>
  <si>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</si>
  <si>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</si>
  <si>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</si>
  <si>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</si>
  <si>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</si>
  <si>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</si>
  <si>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</si>
  <si>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</si>
  <si>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</si>
  <si>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</si>
  <si>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</si>
  <si>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</si>
  <si>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</si>
  <si>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</si>
  <si>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</si>
  <si>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</si>
  <si>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</si>
  <si>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</si>
  <si>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</si>
  <si>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</si>
  <si>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</si>
  <si>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</si>
  <si>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</si>
  <si>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</si>
  <si>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</si>
  <si>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</si>
  <si>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</si>
  <si>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</si>
  <si>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</si>
  <si>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</si>
  <si>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</si>
  <si>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</si>
  <si>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</si>
  <si>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</si>
  <si>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</si>
  <si>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</si>
  <si>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</si>
  <si>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</si>
  <si>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</si>
  <si>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</si>
  <si>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</si>
  <si>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</si>
  <si>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</si>
  <si>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</si>
  <si>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</si>
  <si>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</si>
  <si>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</si>
  <si>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</si>
  <si>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</si>
  <si>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</si>
  <si>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</si>
  <si>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</si>
  <si>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</si>
  <si>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</si>
  <si>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</si>
  <si>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</si>
  <si>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</si>
  <si>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</si>
  <si>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</si>
  <si>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</si>
  <si>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</si>
  <si>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</si>
  <si>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</si>
  <si>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</si>
  <si>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</si>
  <si>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</si>
  <si>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</si>
  <si>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</si>
  <si>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</si>
  <si>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</si>
  <si>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</si>
  <si>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</si>
  <si>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</si>
  <si>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</si>
  <si>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</si>
  <si>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</si>
  <si>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</si>
  <si>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</si>
  <si>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</si>
  <si>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</si>
  <si>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</si>
  <si>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</si>
  <si>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</si>
  <si>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</si>
  <si>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</si>
  <si>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</si>
  <si>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</si>
  <si>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</si>
  <si>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</si>
  <si>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</si>
  <si>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</si>
  <si>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</si>
  <si>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</si>
  <si>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</si>
  <si>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</si>
  <si>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</si>
  <si>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</si>
  <si>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</si>
  <si>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</si>
  <si>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</si>
  <si>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</si>
  <si>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</si>
  <si>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</si>
  <si>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</si>
  <si>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</si>
  <si>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</si>
  <si>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</si>
  <si>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</si>
  <si>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</si>
  <si>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</si>
  <si>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</si>
  <si>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</si>
  <si>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</si>
  <si>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</si>
  <si>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</si>
  <si>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</si>
  <si>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</si>
  <si>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</si>
  <si>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</si>
  <si>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</si>
  <si>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</si>
  <si>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</si>
  <si>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</si>
  <si>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</si>
  <si>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</si>
  <si>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</si>
  <si>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</si>
  <si>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</si>
  <si>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</si>
  <si>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</si>
  <si>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</si>
  <si>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</si>
  <si>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</si>
  <si>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</si>
  <si>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</si>
  <si>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</si>
  <si>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</si>
  <si>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</si>
  <si>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</si>
  <si>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</si>
  <si>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</si>
  <si>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</si>
  <si>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</si>
  <si>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</si>
  <si>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</si>
  <si>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</si>
  <si>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</si>
  <si>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</si>
  <si>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</si>
  <si>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</si>
  <si>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</si>
  <si>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</si>
  <si>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</si>
  <si>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</si>
  <si>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</si>
  <si>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</si>
  <si>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</si>
  <si>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</si>
  <si>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</si>
  <si>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</si>
  <si>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</si>
  <si>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</si>
  <si>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</si>
  <si>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</si>
  <si>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</si>
  <si>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</si>
  <si>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</si>
  <si>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</si>
  <si>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</si>
  <si>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</si>
  <si>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</si>
  <si>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</si>
  <si>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</si>
  <si>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</si>
  <si>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</si>
  <si>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</si>
  <si>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</si>
  <si>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</si>
  <si>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</si>
  <si>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</si>
  <si>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</si>
  <si>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</si>
  <si>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</si>
  <si>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</si>
  <si>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</si>
  <si>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</si>
  <si>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</si>
  <si>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</si>
  <si>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</si>
  <si>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</si>
  <si>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</si>
  <si>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</si>
  <si>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</si>
  <si>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</si>
  <si>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</si>
  <si>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</si>
  <si>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</si>
  <si>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</si>
  <si>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</si>
  <si>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</si>
  <si>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</si>
  <si>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</si>
  <si>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</si>
  <si>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</si>
  <si>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</si>
  <si>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</si>
  <si>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</si>
  <si>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</si>
  <si>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</si>
  <si>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</si>
  <si>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</si>
  <si>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</si>
  <si>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</si>
  <si>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</si>
  <si>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</si>
  <si>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</si>
  <si>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</si>
  <si>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</si>
  <si>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</si>
  <si>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</si>
  <si>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</si>
  <si>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</si>
  <si>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</si>
  <si>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</si>
  <si>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</si>
  <si>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</si>
  <si>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</si>
  <si>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</si>
  <si>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</si>
  <si>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</si>
  <si>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</si>
  <si>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</si>
  <si>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</si>
  <si>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</si>
  <si>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</si>
  <si>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</si>
  <si>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</si>
  <si>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</si>
  <si>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</si>
  <si>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</si>
  <si>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</si>
  <si>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</si>
  <si>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</si>
  <si>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</si>
  <si>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</si>
  <si>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</si>
  <si>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</si>
  <si>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</si>
  <si>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</si>
  <si>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</si>
  <si>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</si>
  <si>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</si>
  <si>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</si>
  <si>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</si>
  <si>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</si>
  <si>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</si>
  <si>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</si>
  <si>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</si>
  <si>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</si>
  <si>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</si>
  <si>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</si>
  <si>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</si>
  <si>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</si>
  <si>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</si>
  <si>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</si>
  <si>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</si>
  <si>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</si>
  <si>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</si>
  <si>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</si>
  <si>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</si>
  <si>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</si>
  <si>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</si>
  <si>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</si>
  <si>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</si>
  <si>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</si>
  <si>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</si>
  <si>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</si>
  <si>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</si>
  <si>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</si>
  <si>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</si>
  <si>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</si>
  <si>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</si>
  <si>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</si>
  <si>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</si>
  <si>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</si>
  <si>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</si>
  <si>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</si>
  <si>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</si>
  <si>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</si>
  <si>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</si>
  <si>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</si>
  <si>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</si>
  <si>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</si>
  <si>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</si>
  <si>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</si>
  <si>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</si>
  <si>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</si>
  <si>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</si>
  <si>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</si>
  <si>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</si>
  <si>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</si>
  <si>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</si>
  <si>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</si>
  <si>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</si>
  <si>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</si>
  <si>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</si>
  <si>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</si>
  <si>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</si>
  <si>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</si>
  <si>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</si>
  <si>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</si>
  <si>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</si>
  <si>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</si>
  <si>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</si>
  <si>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</si>
  <si>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</si>
  <si>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</si>
  <si>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</si>
  <si>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</si>
  <si>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</si>
  <si>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</si>
  <si>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</si>
  <si>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</si>
  <si>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</si>
  <si>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</si>
  <si>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</si>
  <si>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</si>
  <si>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</si>
  <si>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</si>
  <si>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</si>
  <si>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</si>
  <si>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</si>
  <si>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</si>
  <si>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</si>
  <si>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</si>
  <si>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</si>
  <si>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</si>
  <si>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</si>
  <si>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</si>
  <si>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</si>
  <si>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</si>
  <si>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</si>
  <si>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</si>
  <si>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</si>
  <si>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</si>
  <si>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</si>
  <si>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</si>
  <si>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</si>
  <si>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</si>
  <si>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</si>
  <si>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</si>
  <si>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</si>
  <si>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</si>
  <si>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</si>
  <si>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</si>
  <si>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</si>
  <si>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</si>
  <si>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</si>
  <si>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</si>
  <si>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</si>
  <si>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</si>
  <si>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</si>
  <si>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</si>
  <si>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</si>
  <si>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</si>
  <si>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</si>
  <si>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</si>
  <si>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</si>
  <si>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</si>
  <si>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</si>
  <si>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</si>
  <si>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</si>
  <si>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</si>
  <si>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</si>
  <si>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</si>
  <si>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</si>
  <si>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</si>
  <si>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</si>
  <si>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</si>
  <si>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</si>
  <si>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</si>
  <si>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</si>
  <si>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</si>
  <si>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</si>
  <si>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</si>
  <si>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</si>
  <si>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</si>
  <si>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</si>
  <si>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</si>
  <si>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</si>
  <si>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</si>
  <si>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</si>
  <si>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</si>
  <si>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</si>
  <si>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</si>
  <si>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</si>
  <si>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</si>
  <si>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</si>
  <si>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</si>
  <si>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</si>
  <si>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</si>
  <si>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</si>
  <si>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</si>
  <si>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</si>
  <si>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</si>
  <si>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</si>
  <si>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</si>
  <si>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</si>
  <si>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</si>
  <si>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</si>
  <si>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</si>
  <si>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</si>
  <si>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</si>
  <si>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</si>
  <si>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</si>
  <si>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</si>
  <si>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</si>
  <si>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</si>
  <si>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</si>
  <si>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</si>
  <si>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</si>
  <si>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</si>
  <si>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</si>
  <si>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</si>
  <si>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</si>
  <si>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</si>
  <si>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</si>
  <si>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</si>
  <si>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</si>
  <si>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</si>
  <si>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</si>
  <si>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</si>
  <si>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</si>
  <si>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</si>
  <si>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</si>
  <si>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</si>
  <si>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</si>
  <si>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</si>
  <si>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</si>
  <si>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</si>
  <si>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</si>
  <si>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</si>
  <si>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</si>
  <si>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</si>
  <si>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</si>
  <si>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</si>
  <si>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</si>
  <si>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</si>
  <si>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</si>
  <si>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</si>
  <si>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</si>
  <si>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</si>
  <si>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</si>
  <si>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</si>
  <si>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</si>
  <si>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</si>
  <si>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</si>
  <si>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</si>
  <si>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</si>
  <si>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</si>
  <si>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</si>
  <si>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</si>
  <si>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</si>
  <si>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</si>
  <si>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</si>
  <si>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</si>
  <si>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</si>
  <si>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</si>
  <si>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</si>
  <si>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</si>
  <si>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</si>
  <si>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</si>
  <si>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</si>
  <si>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</si>
  <si>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</si>
  <si>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</si>
  <si>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</si>
  <si>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</si>
  <si>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</si>
  <si>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</si>
  <si>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</si>
  <si>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</si>
  <si>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</si>
  <si>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</si>
  <si>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</si>
  <si>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</si>
  <si>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</si>
  <si>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</si>
  <si>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</si>
  <si>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</si>
  <si>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</si>
  <si>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</si>
  <si>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</si>
  <si>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</si>
  <si>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</si>
  <si>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</si>
  <si>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</si>
  <si>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</si>
  <si>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</si>
  <si>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</si>
  <si>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</si>
  <si>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</si>
  <si>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</si>
  <si>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</si>
  <si>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</si>
  <si>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</si>
  <si>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</si>
  <si>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</si>
  <si>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</si>
  <si>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</si>
  <si>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</si>
  <si>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</si>
  <si>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</si>
  <si>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</si>
  <si>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</si>
  <si>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</si>
  <si>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</si>
  <si>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</si>
  <si>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</si>
  <si>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</si>
  <si>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</si>
  <si>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</si>
  <si>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</si>
  <si>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</si>
  <si>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</si>
  <si>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</si>
  <si>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</si>
  <si>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</si>
  <si>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</si>
  <si>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</si>
  <si>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</si>
  <si>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</si>
  <si>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</si>
  <si>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</si>
  <si>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</si>
  <si>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</si>
  <si>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</si>
  <si>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</si>
  <si>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</si>
  <si>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</si>
  <si>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</si>
  <si>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</si>
  <si>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</si>
  <si>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</si>
  <si>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</si>
  <si>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</si>
  <si>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</si>
  <si>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</si>
  <si>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</si>
  <si>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</si>
  <si>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</si>
  <si>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</si>
  <si>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</si>
  <si>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</si>
  <si>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</si>
  <si>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</si>
  <si>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</si>
  <si>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</si>
  <si>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</si>
  <si>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</si>
  <si>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</si>
  <si>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</si>
  <si>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</si>
  <si>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</si>
  <si>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</si>
  <si>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</si>
  <si>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</si>
  <si>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</si>
  <si>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</si>
  <si>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</si>
  <si>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</si>
  <si>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</si>
  <si>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</si>
  <si>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</si>
  <si>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</si>
  <si>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</si>
  <si>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</si>
  <si>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</si>
  <si>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</si>
  <si>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</si>
  <si>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</si>
  <si>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</si>
  <si>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</si>
  <si>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</si>
  <si>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</si>
  <si>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</si>
  <si>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</si>
  <si>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</si>
  <si>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</si>
  <si>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</si>
  <si>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</si>
  <si>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</si>
  <si>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</si>
  <si>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</si>
  <si>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</si>
  <si>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</si>
  <si>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</si>
  <si>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</si>
  <si>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</si>
  <si>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</si>
  <si>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</si>
  <si>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</si>
  <si>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</si>
  <si>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</si>
  <si>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</si>
  <si>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</si>
  <si>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</si>
  <si>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</si>
  <si>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</si>
  <si>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</si>
  <si>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</si>
  <si>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</si>
  <si>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</si>
  <si>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</si>
  <si>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</si>
  <si>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</si>
  <si>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</si>
  <si>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</si>
  <si>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</si>
  <si>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</si>
  <si>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</si>
  <si>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</si>
  <si>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</si>
  <si>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</si>
  <si>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</si>
  <si>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</si>
  <si>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</si>
  <si>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</si>
  <si>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</si>
  <si>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</si>
  <si>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</si>
  <si>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</si>
  <si>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</si>
  <si>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</si>
  <si>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</si>
  <si>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</si>
  <si>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</si>
  <si>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</si>
  <si>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</si>
  <si>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</si>
  <si>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</si>
  <si>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</si>
  <si>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</si>
  <si>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</si>
  <si>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</si>
  <si>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</si>
  <si>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</si>
  <si>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</si>
  <si>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</si>
  <si>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</si>
  <si>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</si>
  <si>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</si>
  <si>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</si>
  <si>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</si>
  <si>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</si>
  <si>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</si>
  <si>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</si>
  <si>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</si>
  <si>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</si>
  <si>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</si>
  <si>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</si>
  <si>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</si>
  <si>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</si>
  <si>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</si>
  <si>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</si>
  <si>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</si>
  <si>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</si>
  <si>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</si>
  <si>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</si>
  <si>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</si>
  <si>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</si>
  <si>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</si>
  <si>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</si>
  <si>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</si>
  <si>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</si>
  <si>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</si>
  <si>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</si>
  <si>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</si>
  <si>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</si>
  <si>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</si>
  <si>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</si>
  <si>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</si>
  <si>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</si>
  <si>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</si>
  <si>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</si>
  <si>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</si>
  <si>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</si>
  <si>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</si>
  <si>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</si>
  <si>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</si>
  <si>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</si>
  <si>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</si>
  <si>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</si>
  <si>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</si>
  <si>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</si>
  <si>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</si>
  <si>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</si>
  <si>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</si>
  <si>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</si>
  <si>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</si>
  <si>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</si>
  <si>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</si>
  <si>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</si>
  <si>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</si>
  <si>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</si>
  <si>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</si>
  <si>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</si>
  <si>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</si>
  <si>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</si>
  <si>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</si>
  <si>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</si>
  <si>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</si>
  <si>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</si>
  <si>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</si>
  <si>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</si>
  <si>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</si>
  <si>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</si>
  <si>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</si>
  <si>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</si>
  <si>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</si>
  <si>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</si>
  <si>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</si>
  <si>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</si>
  <si>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</si>
  <si>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</si>
  <si>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</si>
  <si>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</si>
  <si>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</si>
  <si>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</si>
  <si>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</si>
  <si>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</si>
  <si>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</si>
  <si>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</si>
  <si>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</si>
  <si>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</si>
  <si>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</si>
  <si>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</si>
  <si>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</si>
  <si>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</si>
  <si>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</si>
  <si>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</si>
  <si>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</si>
  <si>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</si>
  <si>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</si>
  <si>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</si>
  <si>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</si>
  <si>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</si>
  <si>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</si>
  <si>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</si>
  <si>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</si>
  <si>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</si>
  <si>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</si>
  <si>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</si>
  <si>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</si>
  <si>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</si>
  <si>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</si>
  <si>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</si>
  <si>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</si>
  <si>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</si>
  <si>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</si>
  <si>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</si>
  <si>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</si>
  <si>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</si>
  <si>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</si>
  <si>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</si>
  <si>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</si>
  <si>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</si>
  <si>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</si>
  <si>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</si>
  <si>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</si>
  <si>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</si>
  <si>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</si>
  <si>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</si>
  <si>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</si>
  <si>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</si>
  <si>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</si>
  <si>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</si>
  <si>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</si>
  <si>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</si>
  <si>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</si>
  <si>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</si>
  <si>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</si>
  <si>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</si>
  <si>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</si>
  <si>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</si>
  <si>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</si>
  <si>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</si>
  <si>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</si>
  <si>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</si>
  <si>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</si>
  <si>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</si>
  <si>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</si>
  <si>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</si>
  <si>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</si>
  <si>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</si>
  <si>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</si>
  <si>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</si>
  <si>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</si>
  <si>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</si>
  <si>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</si>
  <si>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</si>
  <si>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</si>
  <si>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</si>
  <si>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</si>
  <si>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</si>
  <si>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</si>
  <si>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</si>
  <si>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</si>
  <si>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</si>
  <si>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</si>
  <si>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</si>
  <si>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</si>
  <si>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</si>
  <si>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</si>
  <si>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</si>
  <si>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</si>
  <si>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</si>
  <si>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</si>
  <si>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</si>
  <si>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</si>
  <si>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</si>
  <si>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</si>
  <si>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</si>
  <si>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</si>
  <si>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</si>
  <si>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</si>
  <si>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</si>
  <si>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</si>
  <si>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</si>
  <si>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</si>
  <si>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</si>
  <si>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</si>
  <si>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</si>
  <si>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</si>
  <si>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</si>
  <si>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</si>
  <si>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</si>
  <si>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</si>
  <si>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</si>
  <si>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</si>
  <si>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</si>
  <si>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</si>
  <si>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</si>
  <si>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</si>
  <si>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</si>
  <si>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</si>
  <si>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</si>
  <si>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</si>
  <si>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</si>
  <si>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</si>
  <si>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</si>
  <si>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</si>
  <si>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</si>
  <si>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</si>
  <si>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</si>
  <si>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</si>
  <si>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</si>
  <si>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</si>
  <si>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</si>
  <si>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</si>
  <si>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</si>
  <si>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</si>
  <si>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</si>
  <si>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</si>
  <si>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</si>
  <si>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</si>
  <si>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</si>
  <si>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</si>
  <si>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</si>
  <si>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</si>
  <si>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</si>
  <si>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</si>
  <si>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</si>
  <si>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</si>
  <si>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</si>
  <si>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</si>
  <si>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</si>
  <si>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</si>
  <si>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</si>
  <si>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</si>
  <si>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</si>
  <si>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</si>
  <si>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</si>
  <si>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</si>
  <si>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</si>
  <si>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</si>
  <si>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</si>
  <si>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</si>
  <si>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</si>
  <si>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</si>
  <si>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</si>
  <si>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</si>
  <si>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</si>
  <si>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</si>
  <si>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</si>
  <si>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</si>
  <si>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</si>
  <si>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</si>
  <si>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</si>
  <si>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</si>
  <si>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</si>
  <si>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</si>
  <si>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</si>
  <si>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</si>
  <si>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</si>
  <si>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</si>
  <si>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</si>
  <si>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</si>
  <si>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</si>
  <si>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</si>
  <si>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</si>
  <si>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</si>
  <si>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</si>
  <si>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</si>
  <si>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</si>
  <si>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</si>
  <si>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</si>
  <si>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</si>
  <si>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</si>
  <si>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</si>
  <si>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</si>
  <si>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</si>
  <si>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</si>
  <si>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</si>
  <si>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</si>
  <si>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</si>
  <si>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</si>
  <si>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</si>
  <si>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</si>
  <si>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</si>
  <si>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</si>
  <si>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</si>
  <si>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</si>
  <si>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</si>
  <si>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</si>
  <si>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</si>
  <si>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</si>
  <si>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</si>
  <si>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</si>
  <si>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</si>
  <si>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</si>
  <si>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</si>
  <si>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</si>
  <si>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</si>
  <si>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</si>
  <si>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</si>
  <si>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</si>
  <si>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</si>
  <si>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</si>
  <si>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</si>
  <si>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</si>
  <si>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</si>
  <si>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</si>
  <si>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</si>
  <si>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</si>
  <si>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</si>
  <si>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</si>
  <si>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</si>
  <si>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</si>
  <si>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</si>
  <si>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</si>
  <si>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</si>
  <si>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</si>
  <si>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</si>
  <si>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</si>
  <si>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</si>
  <si>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</si>
  <si>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</si>
  <si>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</si>
  <si>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</si>
  <si>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</si>
  <si>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</si>
  <si>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</si>
  <si>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</si>
  <si>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</si>
  <si>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</si>
  <si>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</si>
  <si>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</si>
  <si>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</si>
  <si>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</si>
  <si>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</si>
  <si>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</si>
  <si>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</si>
  <si>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</si>
  <si>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</si>
  <si>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</si>
  <si>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</si>
  <si>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</si>
  <si>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</si>
  <si>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</si>
  <si>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</si>
  <si>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</si>
  <si>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</si>
  <si>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</si>
  <si>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</si>
  <si>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</si>
  <si>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</si>
  <si>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</si>
  <si>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</si>
  <si>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</si>
  <si>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</si>
  <si>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</si>
  <si>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</si>
  <si>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</si>
  <si>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</si>
  <si>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</si>
  <si>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</si>
  <si>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</si>
  <si>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</si>
  <si>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</si>
  <si>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</si>
  <si>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</si>
  <si>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</si>
  <si>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</si>
  <si>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</si>
  <si>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</si>
  <si>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</si>
  <si>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</si>
  <si>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</si>
  <si>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</si>
  <si>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</si>
  <si>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</si>
  <si>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</si>
  <si>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</si>
  <si>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</si>
  <si>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</si>
  <si>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</si>
  <si>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</si>
  <si>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</si>
  <si>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</si>
  <si>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</si>
  <si>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</si>
  <si>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</si>
  <si>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</si>
  <si>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</si>
  <si>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</si>
  <si>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</si>
  <si>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</si>
  <si>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</si>
  <si>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</si>
  <si>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</si>
  <si>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</si>
  <si>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</si>
  <si>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</si>
  <si>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</si>
  <si>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</si>
  <si>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</si>
  <si>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</si>
  <si>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</si>
  <si>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</si>
  <si>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</si>
  <si>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</si>
  <si>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</si>
  <si>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</si>
  <si>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</si>
  <si>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</si>
  <si>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</si>
  <si>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</si>
  <si>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</si>
  <si>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</si>
  <si>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</si>
  <si>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</si>
  <si>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</si>
  <si>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</si>
  <si>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</si>
  <si>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</si>
  <si>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</si>
  <si>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</si>
  <si>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</si>
  <si>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</si>
  <si>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</si>
  <si>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</si>
  <si>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</si>
  <si>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</si>
  <si>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</si>
  <si>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</si>
  <si>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</si>
  <si>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</si>
  <si>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</si>
  <si>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</si>
  <si>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</si>
  <si>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</si>
  <si>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</si>
  <si>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</si>
  <si>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</si>
  <si>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</si>
  <si>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</si>
  <si>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</si>
  <si>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</si>
  <si>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</si>
  <si>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</si>
  <si>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</si>
  <si>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</si>
  <si>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</si>
  <si>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</si>
  <si>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</si>
  <si>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</si>
  <si>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</si>
  <si>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</si>
  <si>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</si>
  <si>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</si>
  <si>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</si>
  <si>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</si>
  <si>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</si>
  <si>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</si>
  <si>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</si>
  <si>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</si>
  <si>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</si>
  <si>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</si>
  <si>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</si>
  <si>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</si>
  <si>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</si>
  <si>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</si>
  <si>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</si>
  <si>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</si>
  <si>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</si>
  <si>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</si>
  <si>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</si>
  <si>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</si>
  <si>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</si>
  <si>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</si>
  <si>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</si>
  <si>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</si>
  <si>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</si>
  <si>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</si>
  <si>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</si>
  <si>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</si>
  <si>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</si>
  <si>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</si>
  <si>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</si>
  <si>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</si>
  <si>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</si>
  <si>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</si>
  <si>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</si>
  <si>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</si>
  <si>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</si>
  <si>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</si>
  <si>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</si>
  <si>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</si>
  <si>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</si>
  <si>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</si>
  <si>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</si>
  <si>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</si>
  <si>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</si>
  <si>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</si>
  <si>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</si>
  <si>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</si>
  <si>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</si>
  <si>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</si>
  <si>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</si>
  <si>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</si>
  <si>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</si>
  <si>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</si>
  <si>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</si>
  <si>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</si>
  <si>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</si>
  <si>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</si>
  <si>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</si>
  <si>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</si>
  <si>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</si>
  <si>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</si>
  <si>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</si>
  <si>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</si>
  <si>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</si>
  <si>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</si>
  <si>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</si>
  <si>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</si>
  <si>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</si>
  <si>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</si>
  <si>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</si>
  <si>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</si>
  <si>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</si>
  <si>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</si>
  <si>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</si>
  <si>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</si>
  <si>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</si>
  <si>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</si>
  <si>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</si>
  <si>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</si>
  <si>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</si>
  <si>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</si>
  <si>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</si>
  <si>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</si>
  <si>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</si>
  <si>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</si>
  <si>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</si>
  <si>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</si>
  <si>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</si>
  <si>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</si>
  <si>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</si>
  <si>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</si>
  <si>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</si>
  <si>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</si>
  <si>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</si>
  <si>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</si>
  <si>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</si>
  <si>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</si>
  <si>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</si>
  <si>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</si>
  <si>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</si>
  <si>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</si>
  <si>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</si>
  <si>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</si>
  <si>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</si>
  <si>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</si>
  <si>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</si>
  <si>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</si>
  <si>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</si>
  <si>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</si>
  <si>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</si>
  <si>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</si>
  <si>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</si>
  <si>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</si>
  <si>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</si>
  <si>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</si>
  <si>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</si>
  <si>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</si>
  <si>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</si>
  <si>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</si>
  <si>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</si>
  <si>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</si>
  <si>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</si>
  <si>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</si>
  <si>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</si>
  <si>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</si>
  <si>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</si>
  <si>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</si>
  <si>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</si>
  <si>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</si>
  <si>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</si>
  <si>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</si>
  <si>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</si>
  <si>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</si>
  <si>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</si>
  <si>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</si>
  <si>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</si>
  <si>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</si>
  <si>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</si>
  <si>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</si>
  <si>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</si>
  <si>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</si>
  <si>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</si>
  <si>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</si>
  <si>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</si>
  <si>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</si>
  <si>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</si>
  <si>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</si>
  <si>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</si>
  <si>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</si>
  <si>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</si>
  <si>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</si>
  <si>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</si>
  <si>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</si>
  <si>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</si>
  <si>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</si>
  <si>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</si>
  <si>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</si>
  <si>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</si>
  <si>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</si>
  <si>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</si>
  <si>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</si>
  <si>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</si>
  <si>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</si>
  <si>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</si>
  <si>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</si>
  <si>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</si>
  <si>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</si>
  <si>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</si>
  <si>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</si>
  <si>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</si>
  <si>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</si>
  <si>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</si>
  <si>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</si>
  <si>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</si>
  <si>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</si>
  <si>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</si>
  <si>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</si>
  <si>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</si>
  <si>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</si>
  <si>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</si>
  <si>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</si>
  <si>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</si>
  <si>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</si>
  <si>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</si>
  <si>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</si>
  <si>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</si>
  <si>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</si>
  <si>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</si>
  <si>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</si>
  <si>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</si>
  <si>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</si>
  <si>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</si>
  <si>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</si>
  <si>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</si>
  <si>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</si>
  <si>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</si>
  <si>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</si>
  <si>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</si>
  <si>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</si>
  <si>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</si>
  <si>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</si>
  <si>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</si>
  <si>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</si>
  <si>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</si>
  <si>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</si>
  <si>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</si>
  <si>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</si>
  <si>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</si>
  <si>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</si>
  <si>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</si>
  <si>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</si>
  <si>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</si>
  <si>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</si>
  <si>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</si>
  <si>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</si>
  <si>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</si>
  <si>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</si>
  <si>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</si>
  <si>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</si>
  <si>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</si>
  <si>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</si>
  <si>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</si>
  <si>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</si>
  <si>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</si>
  <si>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</si>
  <si>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</si>
  <si>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</si>
  <si>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</si>
  <si>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</si>
  <si>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</si>
  <si>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</si>
  <si>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</si>
  <si>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</si>
  <si>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</si>
  <si>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</si>
  <si>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</si>
  <si>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</si>
  <si>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</si>
  <si>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</si>
  <si>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</si>
  <si>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</si>
  <si>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</si>
  <si>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</si>
  <si>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</si>
  <si>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</si>
  <si>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</si>
  <si>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</si>
  <si>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</si>
  <si>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</si>
  <si>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</si>
  <si>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</si>
  <si>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</si>
  <si>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</si>
  <si>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</si>
  <si>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</si>
  <si>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</si>
  <si>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</si>
  <si>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</si>
  <si>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</si>
  <si>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</si>
  <si>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</si>
  <si>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</si>
  <si>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</si>
  <si>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</si>
  <si>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</si>
  <si>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</si>
  <si>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</si>
  <si>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</si>
  <si>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</si>
  <si>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</si>
  <si>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</si>
  <si>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</si>
  <si>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</si>
  <si>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</si>
  <si>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</si>
  <si>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</si>
  <si>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</si>
  <si>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</si>
  <si>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</si>
  <si>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</si>
  <si>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</si>
  <si>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</si>
  <si>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</si>
  <si>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</si>
  <si>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</si>
  <si>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</si>
  <si>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</si>
  <si>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</si>
  <si>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</si>
  <si>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</si>
  <si>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</si>
  <si>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</si>
  <si>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</si>
  <si>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</si>
  <si>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</si>
  <si>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</si>
  <si>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</si>
  <si>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</si>
  <si>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</si>
  <si>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</si>
  <si>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</si>
  <si>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</si>
  <si>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</si>
  <si>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</si>
  <si>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</si>
  <si>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</si>
  <si>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</si>
  <si>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</si>
  <si>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</si>
  <si>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</si>
  <si>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</si>
  <si>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</si>
  <si>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</si>
  <si>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</si>
  <si>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</si>
  <si>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</si>
  <si>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</si>
  <si>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</si>
  <si>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</si>
  <si>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</si>
  <si>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</si>
  <si>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</si>
  <si>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</si>
  <si>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</si>
  <si>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</si>
  <si>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</si>
  <si>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</si>
  <si>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</si>
  <si>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</si>
  <si>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</si>
  <si>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</si>
  <si>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</si>
  <si>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</si>
  <si>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</si>
  <si>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</si>
  <si>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</si>
  <si>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</si>
  <si>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</si>
  <si>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</si>
  <si>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</si>
  <si>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</si>
  <si>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</si>
  <si>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</si>
  <si>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</si>
  <si>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</si>
  <si>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</si>
  <si>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</si>
  <si>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</si>
  <si>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</si>
  <si>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</si>
  <si>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</si>
  <si>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</si>
  <si>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</si>
  <si>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</si>
  <si>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</si>
  <si>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</si>
  <si>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</si>
  <si>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</si>
  <si>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</si>
  <si>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</si>
  <si>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</si>
  <si>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</si>
  <si>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</si>
  <si>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</si>
  <si>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</si>
  <si>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</si>
  <si>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</si>
  <si>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</si>
  <si>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</si>
  <si>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</si>
  <si>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</si>
  <si>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</si>
  <si>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</si>
  <si>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</si>
  <si>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</si>
  <si>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</si>
  <si>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</si>
  <si>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</si>
  <si>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</si>
  <si>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</si>
  <si>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</si>
  <si>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</si>
  <si>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</si>
  <si>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</si>
  <si>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</si>
  <si>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</si>
  <si>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</si>
  <si>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</si>
  <si>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</si>
  <si>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</si>
  <si>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</si>
  <si>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</si>
  <si>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</si>
  <si>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</si>
  <si>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</si>
  <si>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</si>
  <si>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</si>
  <si>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</si>
  <si>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</si>
  <si>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</si>
  <si>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</si>
  <si>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</si>
  <si>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</si>
  <si>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</si>
  <si>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</si>
  <si>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</si>
  <si>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</si>
  <si>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</si>
  <si>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</si>
  <si>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</si>
  <si>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</si>
  <si>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</si>
  <si>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</si>
  <si>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</si>
  <si>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</si>
  <si>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</si>
  <si>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</si>
  <si>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</si>
  <si>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</si>
  <si>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</si>
  <si>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</si>
  <si>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</si>
  <si>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</si>
  <si>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</si>
  <si>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</si>
  <si>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</si>
  <si>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</si>
  <si>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</si>
  <si>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</si>
  <si>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</si>
  <si>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</si>
  <si>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</si>
  <si>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</si>
  <si>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</si>
  <si>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</si>
  <si>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</si>
  <si>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</si>
  <si>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</si>
  <si>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</si>
  <si>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</si>
  <si>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</si>
  <si>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</si>
  <si>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</si>
  <si>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</si>
  <si>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</si>
  <si>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</si>
  <si>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</si>
  <si>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</si>
  <si>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</si>
  <si>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</si>
  <si>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</si>
  <si>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</si>
  <si>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</si>
  <si>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</si>
  <si>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</si>
  <si>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</si>
  <si>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</si>
  <si>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</si>
  <si>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</si>
  <si>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</si>
  <si>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</si>
  <si>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</si>
  <si>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</si>
  <si>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</si>
  <si>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</si>
  <si>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</si>
  <si>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</si>
  <si>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</si>
  <si>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</si>
  <si>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</si>
  <si>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</si>
  <si>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</si>
  <si>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</si>
  <si>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</si>
  <si>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</si>
  <si>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</si>
  <si>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</si>
  <si>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</si>
  <si>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</si>
  <si>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</si>
  <si>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</si>
  <si>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</si>
  <si>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</si>
  <si>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</si>
  <si>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</si>
  <si>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</si>
  <si>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</si>
  <si>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</si>
  <si>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</si>
  <si>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</si>
  <si>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</si>
  <si>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</si>
  <si>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</si>
  <si>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</si>
  <si>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</si>
  <si>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</si>
  <si>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</si>
  <si>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</si>
  <si>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</si>
  <si>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</si>
  <si>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</si>
  <si>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</si>
  <si>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</si>
  <si>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</si>
  <si>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</si>
  <si>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</si>
  <si>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</si>
  <si>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</si>
  <si>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</si>
  <si>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</si>
  <si>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</si>
  <si>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</si>
  <si>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</si>
  <si>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</si>
  <si>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</si>
  <si>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</si>
  <si>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</si>
  <si>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</si>
  <si>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</si>
  <si>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</si>
  <si>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</si>
  <si>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</si>
  <si>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</si>
  <si>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</si>
  <si>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</si>
  <si>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</si>
  <si>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</si>
  <si>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</si>
  <si>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</si>
  <si>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</si>
  <si>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</si>
  <si>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</si>
  <si>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</si>
  <si>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</si>
  <si>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</si>
  <si>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</si>
  <si>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</si>
  <si>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</si>
  <si>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</si>
  <si>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</si>
  <si>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</si>
  <si>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</si>
  <si>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</si>
  <si>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</si>
  <si>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</si>
  <si>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</si>
  <si>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</si>
  <si>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</si>
  <si>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</si>
  <si>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</si>
  <si>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</si>
  <si>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</si>
  <si>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</si>
  <si>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</si>
  <si>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</si>
  <si>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</si>
  <si>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</si>
  <si>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</si>
  <si>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</si>
  <si>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</si>
  <si>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</si>
  <si>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</si>
  <si>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</si>
  <si>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</si>
  <si>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</si>
  <si>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</si>
  <si>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</si>
  <si>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</si>
  <si>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</si>
  <si>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</si>
  <si>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</si>
  <si>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</si>
  <si>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</si>
  <si>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</si>
  <si>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</si>
  <si>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</si>
  <si>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</si>
  <si>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</si>
  <si>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</si>
  <si>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</si>
  <si>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</si>
  <si>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</si>
  <si>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</si>
  <si>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</si>
  <si>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</si>
  <si>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</si>
  <si>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</si>
  <si>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</si>
  <si>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</si>
  <si>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</si>
  <si>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</si>
  <si>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</si>
  <si>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</si>
  <si>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</si>
  <si>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</si>
  <si>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</si>
  <si>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</si>
  <si>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</si>
  <si>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</si>
  <si>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</si>
  <si>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</si>
  <si>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</si>
  <si>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</si>
  <si>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</si>
  <si>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</si>
  <si>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</si>
  <si>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</si>
  <si>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</si>
  <si>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</si>
  <si>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</si>
  <si>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</si>
  <si>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</si>
  <si>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</si>
  <si>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</si>
  <si>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</si>
  <si>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</si>
  <si>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</si>
  <si>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</si>
  <si>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</si>
  <si>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</si>
  <si>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</si>
  <si>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</si>
  <si>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</si>
  <si>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</si>
  <si>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</si>
  <si>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</si>
  <si>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</si>
  <si>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</si>
  <si>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</si>
  <si>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</si>
  <si>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</si>
  <si>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</si>
  <si>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</si>
  <si>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</si>
  <si>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</si>
  <si>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</si>
  <si>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</si>
  <si>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</si>
  <si>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</si>
  <si>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</si>
  <si>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</si>
  <si>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</si>
  <si>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</si>
  <si>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</si>
  <si>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</si>
  <si>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</si>
  <si>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</si>
  <si>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</si>
  <si>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</si>
  <si>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</si>
  <si>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</si>
  <si>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</si>
  <si>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</si>
  <si>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</si>
  <si>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</si>
  <si>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</si>
  <si>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</si>
  <si>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</si>
  <si>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</si>
  <si>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</si>
  <si>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</si>
  <si>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</si>
  <si>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</si>
  <si>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</si>
  <si>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</si>
  <si>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</si>
  <si>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</si>
  <si>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</si>
  <si>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</si>
  <si>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</si>
  <si>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</si>
  <si>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</si>
  <si>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</si>
  <si>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</si>
  <si>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</si>
  <si>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</si>
  <si>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</si>
  <si>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</si>
  <si>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</si>
  <si>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</si>
  <si>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</si>
  <si>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</si>
  <si>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</si>
  <si>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</si>
  <si>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</si>
  <si>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</si>
  <si>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</si>
  <si>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</si>
  <si>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</si>
  <si>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</si>
  <si>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</si>
  <si>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</si>
  <si>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</si>
  <si>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</si>
  <si>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</si>
  <si>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</si>
  <si>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</si>
  <si>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</si>
  <si>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</si>
  <si>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</si>
  <si>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</si>
  <si>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</si>
  <si>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</si>
  <si>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</si>
  <si>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</si>
  <si>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</si>
  <si>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</si>
  <si>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</si>
  <si>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</si>
  <si>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</si>
  <si>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</si>
  <si>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</si>
  <si>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</si>
  <si>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</si>
  <si>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</si>
  <si>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</si>
  <si>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</si>
  <si>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</si>
  <si>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</si>
  <si>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</si>
  <si>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</si>
  <si>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</si>
  <si>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</si>
  <si>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</si>
  <si>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</si>
  <si>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</si>
  <si>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</si>
  <si>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</si>
  <si>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</si>
  <si>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</si>
  <si>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</si>
  <si>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</si>
  <si>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</si>
  <si>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</si>
  <si>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</si>
  <si>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</si>
  <si>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</si>
  <si>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</si>
  <si>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</si>
  <si>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</si>
  <si>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</si>
  <si>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</si>
  <si>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</si>
  <si>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</si>
  <si>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</si>
  <si>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</si>
  <si>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</si>
  <si>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</si>
  <si>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</si>
  <si>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</si>
  <si>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</si>
  <si>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</si>
  <si>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</si>
  <si>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</si>
  <si>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</si>
  <si>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</si>
  <si>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</si>
  <si>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</si>
  <si>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</si>
  <si>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</si>
  <si>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</si>
  <si>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</si>
  <si>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</si>
  <si>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</si>
  <si>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</si>
  <si>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</si>
  <si>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</si>
  <si>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</si>
  <si>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</si>
  <si>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</si>
  <si>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</si>
  <si>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</si>
  <si>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</si>
  <si>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</si>
  <si>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</si>
  <si>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</si>
  <si>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</si>
  <si>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</si>
  <si>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</si>
  <si>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</si>
  <si>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</si>
  <si>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</si>
  <si>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</si>
  <si>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</si>
  <si>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</si>
  <si>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</si>
  <si>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</si>
  <si>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</si>
  <si>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</si>
  <si>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</si>
  <si>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</si>
  <si>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</si>
  <si>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</si>
  <si>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</si>
  <si>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</si>
  <si>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</si>
  <si>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</si>
  <si>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</si>
  <si>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</si>
  <si>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</si>
  <si>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</si>
  <si>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</si>
  <si>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</si>
  <si>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</si>
  <si>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</si>
  <si>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</si>
  <si>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</si>
  <si>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</si>
  <si>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</si>
  <si>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</si>
  <si>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</si>
  <si>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</si>
  <si>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</si>
  <si>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</si>
  <si>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</si>
  <si>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</si>
  <si>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</si>
  <si>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</si>
  <si>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</si>
  <si>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</si>
  <si>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</si>
  <si>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</si>
  <si>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</si>
  <si>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</si>
  <si>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</si>
  <si>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</si>
  <si>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</si>
  <si>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</si>
  <si>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</si>
  <si>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</si>
  <si>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</si>
  <si>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</si>
  <si>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</si>
  <si>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</si>
  <si>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</si>
  <si>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</si>
  <si>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</si>
  <si>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</si>
  <si>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</si>
  <si>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</si>
  <si>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</si>
  <si>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</si>
  <si>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</si>
  <si>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</si>
  <si>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</si>
  <si>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</si>
  <si>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</si>
  <si>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</si>
  <si>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</si>
  <si>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</si>
  <si>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</si>
  <si>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</si>
  <si>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</si>
  <si>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</si>
  <si>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</si>
  <si>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</si>
  <si>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</si>
  <si>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</si>
  <si>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</si>
  <si>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</si>
  <si>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</si>
  <si>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</si>
  <si>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</si>
  <si>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</si>
  <si>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</si>
  <si>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</si>
  <si>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</si>
  <si>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</si>
  <si>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</si>
  <si>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</si>
  <si>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</si>
  <si>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</si>
  <si>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</si>
  <si>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</si>
  <si>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</si>
  <si>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</si>
  <si>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</si>
  <si>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</si>
  <si>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</si>
  <si>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</si>
  <si>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</si>
  <si>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</si>
  <si>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</si>
  <si>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</si>
  <si>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</si>
  <si>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</si>
  <si>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</si>
  <si>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</si>
  <si>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</si>
  <si>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</si>
  <si>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</si>
  <si>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</si>
  <si>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</si>
  <si>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</si>
  <si>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</si>
  <si>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</si>
  <si>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</si>
  <si>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</si>
  <si>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</si>
  <si>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</si>
  <si>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</si>
  <si>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</si>
  <si>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</si>
  <si>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</si>
  <si>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</si>
  <si>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</si>
  <si>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</si>
  <si>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</si>
  <si>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</si>
  <si>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</si>
  <si>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</si>
  <si>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</si>
  <si>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</si>
  <si>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</si>
  <si>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</si>
  <si>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</si>
  <si>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</si>
  <si>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</si>
  <si>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</si>
  <si>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</si>
  <si>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</si>
  <si>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</si>
  <si>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</si>
  <si>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</si>
  <si>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</si>
  <si>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</si>
  <si>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</si>
  <si>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</si>
  <si>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</si>
  <si>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</si>
  <si>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</si>
  <si>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</si>
  <si>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</si>
  <si>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</si>
  <si>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</si>
  <si>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</si>
  <si>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</si>
  <si>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</si>
  <si>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</si>
  <si>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</si>
  <si>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</si>
  <si>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</si>
  <si>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</si>
  <si>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</si>
  <si>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</si>
  <si>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</si>
  <si>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</si>
  <si>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</si>
  <si>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</si>
  <si>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</si>
  <si>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</si>
  <si>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</si>
  <si>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</si>
  <si>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</si>
  <si>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</si>
  <si>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</si>
  <si>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</si>
  <si>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</si>
  <si>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</si>
  <si>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</si>
  <si>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</si>
  <si>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</si>
  <si>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</si>
  <si>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</si>
  <si>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</si>
  <si>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</si>
  <si>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</si>
  <si>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</si>
  <si>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</si>
  <si>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</si>
  <si>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</si>
  <si>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</si>
  <si>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</si>
  <si>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</si>
  <si>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</si>
  <si>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</si>
  <si>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</si>
  <si>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</si>
  <si>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</si>
  <si>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</si>
  <si>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</si>
  <si>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</si>
  <si>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</si>
  <si>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</si>
  <si>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</si>
  <si>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</si>
  <si>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</si>
  <si>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</si>
  <si>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</si>
  <si>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</si>
  <si>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</si>
  <si>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</si>
  <si>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</si>
  <si>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</si>
  <si>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</si>
  <si>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</si>
  <si>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</si>
  <si>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</si>
  <si>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</si>
  <si>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</si>
  <si>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</si>
  <si>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</si>
  <si>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</si>
  <si>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</si>
  <si>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</si>
  <si>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</si>
  <si>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</si>
  <si>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</si>
  <si>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</si>
  <si>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</si>
  <si>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</si>
  <si>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</si>
  <si>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</si>
  <si>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</si>
  <si>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</si>
  <si>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</si>
  <si>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</si>
  <si>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</si>
  <si>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</si>
  <si>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</si>
  <si>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</si>
  <si>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</si>
  <si>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</si>
  <si>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</si>
  <si>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</si>
  <si>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</si>
  <si>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</si>
  <si>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</si>
  <si>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</si>
  <si>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</si>
  <si>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</si>
  <si>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</si>
  <si>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</si>
  <si>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</si>
  <si>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</si>
  <si>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</si>
  <si>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</si>
  <si>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</si>
  <si>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</si>
  <si>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</si>
  <si>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</si>
  <si>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</si>
  <si>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</si>
  <si>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</si>
  <si>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</si>
  <si>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</si>
  <si>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</si>
  <si>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</si>
  <si>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</si>
  <si>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</si>
  <si>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</si>
  <si>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</si>
  <si>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</si>
  <si>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</si>
  <si>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</si>
  <si>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</si>
  <si>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</si>
  <si>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</si>
  <si>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</si>
  <si>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</si>
  <si>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</si>
  <si>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</si>
  <si>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</si>
  <si>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</si>
  <si>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</si>
  <si>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</si>
  <si>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</si>
  <si>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</si>
  <si>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</si>
  <si>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</si>
  <si>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</si>
  <si>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</si>
  <si>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</si>
  <si>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</si>
  <si>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</si>
  <si>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</si>
  <si>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</si>
  <si>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</si>
  <si>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</si>
  <si>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</si>
  <si>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</si>
  <si>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</si>
  <si>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</si>
  <si>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</si>
  <si>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</si>
  <si>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</si>
  <si>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</si>
  <si>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</si>
  <si>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</si>
  <si>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</si>
  <si>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</si>
  <si>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</si>
  <si>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</si>
  <si>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</si>
  <si>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</si>
  <si>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</si>
  <si>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</si>
  <si>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</si>
  <si>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</si>
  <si>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</si>
  <si>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</si>
  <si>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</si>
  <si>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</si>
  <si>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</si>
  <si>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</si>
  <si>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</si>
  <si>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</si>
  <si>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</si>
  <si>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</si>
  <si>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</si>
  <si>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</si>
  <si>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</si>
  <si>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</si>
  <si>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</si>
  <si>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</si>
  <si>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</si>
  <si>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</si>
  <si>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</si>
  <si>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</si>
  <si>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</si>
  <si>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</si>
  <si>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</si>
  <si>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</si>
  <si>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</si>
  <si>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</si>
  <si>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</si>
  <si>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</si>
  <si>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</si>
  <si>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</si>
  <si>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</si>
  <si>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</si>
  <si>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</si>
  <si>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</si>
  <si>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</si>
  <si>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</si>
  <si>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</si>
  <si>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</si>
  <si>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</si>
  <si>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</si>
  <si>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</si>
  <si>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</si>
  <si>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</si>
  <si>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</si>
  <si>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</si>
  <si>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</si>
  <si>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</si>
  <si>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</si>
  <si>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</si>
  <si>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</si>
  <si>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</si>
  <si>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</si>
  <si>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</si>
  <si>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</si>
  <si>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</si>
  <si>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</si>
  <si>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</si>
  <si>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</si>
  <si>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</si>
  <si>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</si>
  <si>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</si>
  <si>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</si>
  <si>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</si>
  <si>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</si>
  <si>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</si>
  <si>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</si>
  <si>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</si>
  <si>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</si>
  <si>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</si>
  <si>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</si>
  <si>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</si>
  <si>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</si>
  <si>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</si>
  <si>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</si>
  <si>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</si>
  <si>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</si>
  <si>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</si>
  <si>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</si>
  <si>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</si>
  <si>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</si>
  <si>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</si>
  <si>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</si>
  <si>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</si>
  <si>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</si>
  <si>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</si>
  <si>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</si>
  <si>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</si>
  <si>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</si>
  <si>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</si>
  <si>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</si>
  <si>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</si>
  <si>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</si>
  <si>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</si>
  <si>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</si>
  <si>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</si>
  <si>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</si>
  <si>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</si>
  <si>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</si>
  <si>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</si>
  <si>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</si>
  <si>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</si>
  <si>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</si>
  <si>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</si>
  <si>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</si>
  <si>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</si>
  <si>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</si>
  <si>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</si>
  <si>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</si>
  <si>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</si>
  <si>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</si>
  <si>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</si>
  <si>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</si>
  <si>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</si>
  <si>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</si>
  <si>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</si>
  <si>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</si>
  <si>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</si>
  <si>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</si>
  <si>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</si>
  <si>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</si>
  <si>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</si>
  <si>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</si>
  <si>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</si>
  <si>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</si>
  <si>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</si>
  <si>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</si>
  <si>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</si>
  <si>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</si>
  <si>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</si>
  <si>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</si>
  <si>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</si>
  <si>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</si>
  <si>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</si>
  <si>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</si>
  <si>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</si>
  <si>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</si>
  <si>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</si>
  <si>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</si>
  <si>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</si>
  <si>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</si>
  <si>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</si>
  <si>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</si>
  <si>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</si>
  <si>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</si>
  <si>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</si>
  <si>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</si>
  <si>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</si>
  <si>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</si>
  <si>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</si>
  <si>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</si>
  <si>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</si>
  <si>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</si>
  <si>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</si>
  <si>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</si>
  <si>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</si>
  <si>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</si>
  <si>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</si>
  <si>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</si>
  <si>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</si>
  <si>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</si>
  <si>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</si>
  <si>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</si>
  <si>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</si>
  <si>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</si>
  <si>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</si>
  <si>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</si>
  <si>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</si>
  <si>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</si>
  <si>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</si>
  <si>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</si>
  <si>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</si>
  <si>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</si>
  <si>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</si>
  <si>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</si>
  <si>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</si>
  <si>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</si>
  <si>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</si>
  <si>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</si>
  <si>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</si>
  <si>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</si>
  <si>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</si>
  <si>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</si>
  <si>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</si>
  <si>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</si>
  <si>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</si>
  <si>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</si>
  <si>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</si>
  <si>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</si>
  <si>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</si>
  <si>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</si>
  <si>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</si>
  <si>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</si>
  <si>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</si>
  <si>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</si>
  <si>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</si>
  <si>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</si>
  <si>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</si>
  <si>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</si>
  <si>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</si>
  <si>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</si>
  <si>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</si>
  <si>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</si>
  <si>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</si>
  <si>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</si>
  <si>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</si>
  <si>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</si>
  <si>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</si>
  <si>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</si>
  <si>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</si>
  <si>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</si>
  <si>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</si>
  <si>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</si>
  <si>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</si>
  <si>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</si>
  <si>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</si>
  <si>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</si>
  <si>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</si>
  <si>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</si>
  <si>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</si>
  <si>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</si>
  <si>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</si>
  <si>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</si>
  <si>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</si>
  <si>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</si>
  <si>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</si>
  <si>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</si>
  <si>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</si>
  <si>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</si>
  <si>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</si>
  <si>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</si>
  <si>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</si>
  <si>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</si>
  <si>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</si>
  <si>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</si>
  <si>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</si>
  <si>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</si>
  <si>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</si>
  <si>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</si>
  <si>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</si>
  <si>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</si>
  <si>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</si>
  <si>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</si>
  <si>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</si>
  <si>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</si>
  <si>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</si>
  <si>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</si>
  <si>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</si>
  <si>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</si>
  <si>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</si>
  <si>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</si>
  <si>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</si>
  <si>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</si>
  <si>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</si>
  <si>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</si>
  <si>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</si>
  <si>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</si>
  <si>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</si>
  <si>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</si>
  <si>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</si>
  <si>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</si>
  <si>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</si>
  <si>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</si>
  <si>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</si>
  <si>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</si>
  <si>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</si>
  <si>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</si>
  <si>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</si>
  <si>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</si>
  <si>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</si>
  <si>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</si>
  <si>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</si>
  <si>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</si>
  <si>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</si>
  <si>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</si>
  <si>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</si>
  <si>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</si>
  <si>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</si>
  <si>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</si>
  <si>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</si>
  <si>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</si>
  <si>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</si>
  <si>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</si>
  <si>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</si>
  <si>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</si>
  <si>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</si>
  <si>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</si>
  <si>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</si>
  <si>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</si>
  <si>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</si>
  <si>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</si>
  <si>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</si>
  <si>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</si>
  <si>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</si>
  <si>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</si>
  <si>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</si>
  <si>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</si>
  <si>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</si>
  <si>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</si>
  <si>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</si>
  <si>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</si>
  <si>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</si>
  <si>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</si>
  <si>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</si>
  <si>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</si>
  <si>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</si>
  <si>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</si>
  <si>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</si>
  <si>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</si>
  <si>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</si>
  <si>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</si>
  <si>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</si>
  <si>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</si>
  <si>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</si>
  <si>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</si>
  <si>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</si>
  <si>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</si>
  <si>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</si>
  <si>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</si>
  <si>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</si>
  <si>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</si>
  <si>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</si>
  <si>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</si>
  <si>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</si>
  <si>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</si>
  <si>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</si>
  <si>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</si>
  <si>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</si>
  <si>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</si>
  <si>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</si>
  <si>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</si>
  <si>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</si>
  <si>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</si>
  <si>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</si>
  <si>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</si>
  <si>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</si>
  <si>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</si>
  <si>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</si>
  <si>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</si>
  <si>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</si>
  <si>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</si>
  <si>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</si>
  <si>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</si>
  <si>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</si>
  <si>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</si>
  <si>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</si>
  <si>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</si>
  <si>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</si>
  <si>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</si>
  <si>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</si>
  <si>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</si>
  <si>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</si>
  <si>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</si>
  <si>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</si>
  <si>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</si>
  <si>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</si>
  <si>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</si>
  <si>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</si>
  <si>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</si>
  <si>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</si>
  <si>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</si>
  <si>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</si>
  <si>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</si>
  <si>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</si>
  <si>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</si>
  <si>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</si>
  <si>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</si>
  <si>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</si>
  <si>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</si>
  <si>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</si>
  <si>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</si>
  <si>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</si>
  <si>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</si>
  <si>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</si>
  <si>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</si>
  <si>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</si>
  <si>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</si>
  <si>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</si>
  <si>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</si>
  <si>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</si>
  <si>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</si>
  <si>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</si>
  <si>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</si>
  <si>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</si>
  <si>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</si>
  <si>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</si>
  <si>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</si>
  <si>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</si>
  <si>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</si>
  <si>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</si>
  <si>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</si>
  <si>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</si>
  <si>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</si>
  <si>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</si>
  <si>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</si>
  <si>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</si>
  <si>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</si>
  <si>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</si>
  <si>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</si>
  <si>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</si>
  <si>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</si>
  <si>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</si>
  <si>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</si>
  <si>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</si>
  <si>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</si>
  <si>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</si>
  <si>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</si>
  <si>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</si>
  <si>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</si>
  <si>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</si>
  <si>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</si>
  <si>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</si>
  <si>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</si>
  <si>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</si>
  <si>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</si>
  <si>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</si>
  <si>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</si>
  <si>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</si>
  <si>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</si>
  <si>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</si>
  <si>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</si>
  <si>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</si>
  <si>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</si>
  <si>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</si>
  <si>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</si>
  <si>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</si>
  <si>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</si>
  <si>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</si>
  <si>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</si>
  <si>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</si>
  <si>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</si>
  <si>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</si>
  <si>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</si>
  <si>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</si>
  <si>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</si>
  <si>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</si>
  <si>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</si>
  <si>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</si>
  <si>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</si>
  <si>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</si>
  <si>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</si>
  <si>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</si>
  <si>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</si>
  <si>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</si>
  <si>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</si>
  <si>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</si>
  <si>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</si>
  <si>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</si>
  <si>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</si>
  <si>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</si>
  <si>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</si>
  <si>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</si>
  <si>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</si>
  <si>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</si>
  <si>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</si>
  <si>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</si>
  <si>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</si>
  <si>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</si>
  <si>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</si>
  <si>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</si>
  <si>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</si>
  <si>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</si>
  <si>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</si>
  <si>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</si>
  <si>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</si>
  <si>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</si>
  <si>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</si>
  <si>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</si>
  <si>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</si>
  <si>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</si>
  <si>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</si>
  <si>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</si>
  <si>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</si>
  <si>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</si>
  <si>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</si>
  <si>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</si>
  <si>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</si>
  <si>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</si>
  <si>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</si>
  <si>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</si>
  <si>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</si>
  <si>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</si>
  <si>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</si>
  <si>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</si>
  <si>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</si>
  <si>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</si>
  <si>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</si>
  <si>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</si>
  <si>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</si>
  <si>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</si>
  <si>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</si>
  <si>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</si>
  <si>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</si>
  <si>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</si>
  <si>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</si>
  <si>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</si>
  <si>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</si>
  <si>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</si>
  <si>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</si>
  <si>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</si>
  <si>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</si>
  <si>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</si>
  <si>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</si>
  <si>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</si>
  <si>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</si>
  <si>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</si>
  <si>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</si>
  <si>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</si>
  <si>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</si>
  <si>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</si>
  <si>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</si>
  <si>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</si>
  <si>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</si>
  <si>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</si>
  <si>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</si>
  <si>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</si>
  <si>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</si>
  <si>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</si>
  <si>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</si>
  <si>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</si>
  <si>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</si>
  <si>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</si>
  <si>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</si>
  <si>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</si>
  <si>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</si>
  <si>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</si>
  <si>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</si>
  <si>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</si>
  <si>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</si>
  <si>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</si>
  <si>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</si>
  <si>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</si>
  <si>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</si>
  <si>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</si>
  <si>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</si>
  <si>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</si>
  <si>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</si>
  <si>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</si>
  <si>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</si>
  <si>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</si>
  <si>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</si>
  <si>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</si>
  <si>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</si>
  <si>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</si>
  <si>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</si>
  <si>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</si>
  <si>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</si>
  <si>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</si>
  <si>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</si>
  <si>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</si>
  <si>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</si>
  <si>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</si>
  <si>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</si>
  <si>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</si>
  <si>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</si>
  <si>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</si>
  <si>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</si>
  <si>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</si>
  <si>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</si>
  <si>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</si>
  <si>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</si>
  <si>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</si>
  <si>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</si>
  <si>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</si>
  <si>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</si>
  <si>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</si>
  <si>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</si>
  <si>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</si>
  <si>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</si>
  <si>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</si>
  <si>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</si>
  <si>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</si>
  <si>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</si>
  <si>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</si>
  <si>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</si>
  <si>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</si>
  <si>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</si>
  <si>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</si>
  <si>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</si>
  <si>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</si>
  <si>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</si>
  <si>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</si>
  <si>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</si>
  <si>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</si>
  <si>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</si>
  <si>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</si>
  <si>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</si>
  <si>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</si>
  <si>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</si>
  <si>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</si>
  <si>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</si>
  <si>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</si>
  <si>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</si>
  <si>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</si>
  <si>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</si>
  <si>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</si>
  <si>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</si>
  <si>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</si>
  <si>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</si>
  <si>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</si>
  <si>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</si>
  <si>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</si>
  <si>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</si>
  <si>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</si>
  <si>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</si>
  <si>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</si>
  <si>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</si>
  <si>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</si>
  <si>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</si>
  <si>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</si>
  <si>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</si>
  <si>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</si>
  <si>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</si>
  <si>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</si>
  <si>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</si>
  <si>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</si>
  <si>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</si>
  <si>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</si>
  <si>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</si>
  <si>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</si>
  <si>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</si>
  <si>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</si>
  <si>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</si>
  <si>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</si>
  <si>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</si>
  <si>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</si>
  <si>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</si>
  <si>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</si>
  <si>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</si>
  <si>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</si>
  <si>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</si>
  <si>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</si>
  <si>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</si>
  <si>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</si>
  <si>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</si>
  <si>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</si>
  <si>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</si>
  <si>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</si>
  <si>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</si>
  <si>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</si>
  <si>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</si>
  <si>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</si>
  <si>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</si>
  <si>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</si>
  <si>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</si>
  <si>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</si>
  <si>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</si>
  <si>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</si>
  <si>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</si>
  <si>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</si>
  <si>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</si>
  <si>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</si>
  <si>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</si>
  <si>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</si>
  <si>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</si>
  <si>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</si>
  <si>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</si>
  <si>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</si>
  <si>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</si>
  <si>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</si>
  <si>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</si>
  <si>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</si>
  <si>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</si>
  <si>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</si>
  <si>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</si>
  <si>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</si>
  <si>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</si>
  <si>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</si>
  <si>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</si>
  <si>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</si>
  <si>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</si>
  <si>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</si>
  <si>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</si>
  <si>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</si>
  <si>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</si>
  <si>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</si>
  <si>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</si>
  <si>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</si>
  <si>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</si>
  <si>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</si>
  <si>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</si>
  <si>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</si>
  <si>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</si>
  <si>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</si>
  <si>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</si>
  <si>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</si>
  <si>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</si>
  <si>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</si>
  <si>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</si>
  <si>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</si>
  <si>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</si>
  <si>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</si>
  <si>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</si>
  <si>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</si>
  <si>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</si>
  <si>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</si>
  <si>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</si>
  <si>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</si>
  <si>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</si>
  <si>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</si>
  <si>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</si>
  <si>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</si>
  <si>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</si>
  <si>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</si>
  <si>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</si>
  <si>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</si>
  <si>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</si>
  <si>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</si>
  <si>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</si>
  <si>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</si>
  <si>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</si>
  <si>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</si>
  <si>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</si>
  <si>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</si>
  <si>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</si>
  <si>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</si>
  <si>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</si>
  <si>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</si>
  <si>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</si>
  <si>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</si>
  <si>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</si>
  <si>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</si>
  <si>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</si>
  <si>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</si>
  <si>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</si>
  <si>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</si>
  <si>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</si>
  <si>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</si>
  <si>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</si>
  <si>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</si>
  <si>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</si>
  <si>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</si>
  <si>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</si>
  <si>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</si>
  <si>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</si>
  <si>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</si>
  <si>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</si>
  <si>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</si>
  <si>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</si>
  <si>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</si>
  <si>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</si>
  <si>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</si>
  <si>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</si>
  <si>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</si>
  <si>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</si>
  <si>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</si>
  <si>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</si>
  <si>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</si>
  <si>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</si>
  <si>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</si>
  <si>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</si>
  <si>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</si>
  <si>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</si>
  <si>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</si>
  <si>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</si>
  <si>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</si>
  <si>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</si>
  <si>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</si>
  <si>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</si>
  <si>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</si>
  <si>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</si>
  <si>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</si>
  <si>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</si>
  <si>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</si>
  <si>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</si>
  <si>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</si>
  <si>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</si>
  <si>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</si>
  <si>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</si>
  <si>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</si>
  <si>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</si>
  <si>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</si>
  <si>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</si>
  <si>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</si>
  <si>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</si>
  <si>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</si>
  <si>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</si>
  <si>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</si>
  <si>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</si>
  <si>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</si>
  <si>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</si>
  <si>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</si>
  <si>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</si>
  <si>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</si>
  <si>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</si>
  <si>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</si>
  <si>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</si>
  <si>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</si>
  <si>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</si>
  <si>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</si>
  <si>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</si>
  <si>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</si>
  <si>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</si>
  <si>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</si>
  <si>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</si>
  <si>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</si>
  <si>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</si>
  <si>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</si>
  <si>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</si>
  <si>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</si>
  <si>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</si>
  <si>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</si>
  <si>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</si>
  <si>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</si>
  <si>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</si>
  <si>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</si>
  <si>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</si>
  <si>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</si>
  <si>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</si>
  <si>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</si>
  <si>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</si>
  <si>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</si>
  <si>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</si>
  <si>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</si>
  <si>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</si>
  <si>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</si>
  <si>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</si>
  <si>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</si>
  <si>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</si>
  <si>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</si>
  <si>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</si>
  <si>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</si>
  <si>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</si>
  <si>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</si>
  <si>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</si>
  <si>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</si>
  <si>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</si>
  <si>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</si>
  <si>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</si>
  <si>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</si>
  <si>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</si>
  <si>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</si>
  <si>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</si>
  <si>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</si>
  <si>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</si>
  <si>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</si>
  <si>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</si>
  <si>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</si>
  <si>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</si>
  <si>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</si>
  <si>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</si>
  <si>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</si>
  <si>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</si>
  <si>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</si>
  <si>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</si>
  <si>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</si>
  <si>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</si>
  <si>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</si>
  <si>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</si>
  <si>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</si>
  <si>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</si>
  <si>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</si>
  <si>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</si>
  <si>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</si>
  <si>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</si>
  <si>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</si>
  <si>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</si>
  <si>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</si>
  <si>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</si>
  <si>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</si>
  <si>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</si>
  <si>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</si>
  <si>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</si>
  <si>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</si>
  <si>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</si>
  <si>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</si>
  <si>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</si>
  <si>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</si>
  <si>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</si>
  <si>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</si>
  <si>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</si>
  <si>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</si>
  <si>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</si>
  <si>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</si>
  <si>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</si>
  <si>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</si>
  <si>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</si>
  <si>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</si>
  <si>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</si>
  <si>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</si>
  <si>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</si>
  <si>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</si>
  <si>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</si>
  <si>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</si>
  <si>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</si>
  <si>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</si>
  <si>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</si>
  <si>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</si>
  <si>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</si>
  <si>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</si>
  <si>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</si>
  <si>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</si>
  <si>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</si>
  <si>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</si>
  <si>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</si>
  <si>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</si>
  <si>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</si>
  <si>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</si>
  <si>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</si>
  <si>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</si>
  <si>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</si>
  <si>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</si>
  <si>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</si>
  <si>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</si>
  <si>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</si>
  <si>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</si>
  <si>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</si>
  <si>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</si>
  <si>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</si>
  <si>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</si>
  <si>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</si>
  <si>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</si>
  <si>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</si>
  <si>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</si>
  <si>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</si>
  <si>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</si>
  <si>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</si>
  <si>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</si>
  <si>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</si>
  <si>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</si>
  <si>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</si>
  <si>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</si>
  <si>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</si>
  <si>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</si>
  <si>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</si>
  <si>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</si>
  <si>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</si>
  <si>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</si>
  <si>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</si>
  <si>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</si>
  <si>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</si>
  <si>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</si>
  <si>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</si>
  <si>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</si>
  <si>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</si>
  <si>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</si>
  <si>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</si>
  <si>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</si>
  <si>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</si>
  <si>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</si>
  <si>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</si>
  <si>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</si>
  <si>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</si>
  <si>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</si>
  <si>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</si>
  <si>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</si>
  <si>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</si>
  <si>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</si>
  <si>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</si>
  <si>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</si>
  <si>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</si>
  <si>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</si>
  <si>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</si>
  <si>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</si>
  <si>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</si>
  <si>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</si>
  <si>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</si>
  <si>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</si>
  <si>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</si>
  <si>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</si>
  <si>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</si>
  <si>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</si>
  <si>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</si>
  <si>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</si>
  <si>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</si>
  <si>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</si>
  <si>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</si>
  <si>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</si>
  <si>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</si>
  <si>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</si>
  <si>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</si>
  <si>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</si>
  <si>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</si>
  <si>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</si>
  <si>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</si>
  <si>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</si>
  <si>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</si>
  <si>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</si>
  <si>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</si>
  <si>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</si>
  <si>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</si>
  <si>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</si>
  <si>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</si>
  <si>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</si>
  <si>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</si>
  <si>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</si>
  <si>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</si>
  <si>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</si>
  <si>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</si>
  <si>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</si>
  <si>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</si>
  <si>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</si>
  <si>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</si>
  <si>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</si>
  <si>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</si>
  <si>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</si>
  <si>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</si>
  <si>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</si>
  <si>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</si>
  <si>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</si>
  <si>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</si>
  <si>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</si>
  <si>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</si>
  <si>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</si>
  <si>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</si>
  <si>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</si>
  <si>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</si>
  <si>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</si>
  <si>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</si>
  <si>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</si>
  <si>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</si>
  <si>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</si>
  <si>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</si>
  <si>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</si>
  <si>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</si>
  <si>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</si>
  <si>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</si>
  <si>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</si>
  <si>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</si>
  <si>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</si>
  <si>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</si>
  <si>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</si>
  <si>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</si>
  <si>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</si>
  <si>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</si>
  <si>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</si>
  <si>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</si>
  <si>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</si>
  <si>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</si>
  <si>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</si>
  <si>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</si>
  <si>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</si>
  <si>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</si>
  <si>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</si>
  <si>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</si>
  <si>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</si>
  <si>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</si>
  <si>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</si>
  <si>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</si>
  <si>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</si>
  <si>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</si>
  <si>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</si>
  <si>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</si>
  <si>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</si>
  <si>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</si>
  <si>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</si>
  <si>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</si>
  <si>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</si>
  <si>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</si>
  <si>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</si>
  <si>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</si>
  <si>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</si>
  <si>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</si>
  <si>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</si>
  <si>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</si>
  <si>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</si>
  <si>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</si>
  <si>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</si>
  <si>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</si>
  <si>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</si>
  <si>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</si>
  <si>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</si>
  <si>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</si>
  <si>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</si>
  <si>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</si>
  <si>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</si>
  <si>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</si>
  <si>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</si>
  <si>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</si>
  <si>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</si>
  <si>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</si>
  <si>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</si>
  <si>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</si>
  <si>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</si>
  <si>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</si>
  <si>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</si>
  <si>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</si>
  <si>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</si>
  <si>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</si>
  <si>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</si>
  <si>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</si>
  <si>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</si>
  <si>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</si>
  <si>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</si>
  <si>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</si>
  <si>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</si>
  <si>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</si>
  <si>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</si>
  <si>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</si>
  <si>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</si>
  <si>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</si>
  <si>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</si>
  <si>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</si>
  <si>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</si>
  <si>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</si>
  <si>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</si>
  <si>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</si>
  <si>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</si>
  <si>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</si>
  <si>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</si>
  <si>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</si>
  <si>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</si>
  <si>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</si>
  <si>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</si>
  <si>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</si>
  <si>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</si>
  <si>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</si>
  <si>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</si>
  <si>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</si>
  <si>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</si>
  <si>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</si>
  <si>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</si>
  <si>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</si>
  <si>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</si>
  <si>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</si>
  <si>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</si>
  <si>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</si>
  <si>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</si>
  <si>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</si>
  <si>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</si>
  <si>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</si>
  <si>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</si>
  <si>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</si>
  <si>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</si>
  <si>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</si>
  <si>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</si>
  <si>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</si>
  <si>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</si>
  <si>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</si>
  <si>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</si>
  <si>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</si>
  <si>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</si>
  <si>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</si>
  <si>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</si>
  <si>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</si>
  <si>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</si>
  <si>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</si>
  <si>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</si>
  <si>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</si>
  <si>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</si>
  <si>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</si>
  <si>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</si>
  <si>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</si>
  <si>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</si>
  <si>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</si>
  <si>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</si>
  <si>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</si>
  <si>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</si>
  <si>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</si>
  <si>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</si>
  <si>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</si>
  <si>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</si>
  <si>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</si>
  <si>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</si>
  <si>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</si>
  <si>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</si>
  <si>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</si>
  <si>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</si>
  <si>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</si>
  <si>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</si>
  <si>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</si>
  <si>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</si>
  <si>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</si>
  <si>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</si>
  <si>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</si>
  <si>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</si>
  <si>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</si>
  <si>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</si>
  <si>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</si>
  <si>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</si>
  <si>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</si>
  <si>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</si>
  <si>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</si>
  <si>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</si>
  <si>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</si>
  <si>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</si>
  <si>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</si>
  <si>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</si>
  <si>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</si>
  <si>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</si>
  <si>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</si>
  <si>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</si>
  <si>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</si>
  <si>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</si>
  <si>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</si>
  <si>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</si>
  <si>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</si>
  <si>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</si>
  <si>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</si>
  <si>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</si>
  <si>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</si>
  <si>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</si>
  <si>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</si>
  <si>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</si>
  <si>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</si>
  <si>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</si>
  <si>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</si>
  <si>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</si>
  <si>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</si>
  <si>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</si>
  <si>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</si>
  <si>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</si>
  <si>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</si>
  <si>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</si>
  <si>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</si>
  <si>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</si>
  <si>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</si>
  <si>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</si>
  <si>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</si>
  <si>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</si>
  <si>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</si>
  <si>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</si>
  <si>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</si>
  <si>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</si>
  <si>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</si>
  <si>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</si>
  <si>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</si>
  <si>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</si>
  <si>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</si>
  <si>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</si>
  <si>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</si>
  <si>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</si>
  <si>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</si>
  <si>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</si>
  <si>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</si>
  <si>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</si>
  <si>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</si>
  <si>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</si>
  <si>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</si>
  <si>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</si>
  <si>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</si>
  <si>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</si>
  <si>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</si>
  <si>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</si>
  <si>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</si>
  <si>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</si>
  <si>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</si>
  <si>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</si>
  <si>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</si>
  <si>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</si>
  <si>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</si>
  <si>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</si>
  <si>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</si>
  <si>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</si>
  <si>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</si>
  <si>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</si>
  <si>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</si>
  <si>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</si>
  <si>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</si>
  <si>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</si>
  <si>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</si>
  <si>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</si>
  <si>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</si>
  <si>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</si>
  <si>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</si>
  <si>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</si>
  <si>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</si>
  <si>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</si>
  <si>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</si>
  <si>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</si>
  <si>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</si>
  <si>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</si>
  <si>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</si>
  <si>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</si>
  <si>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</si>
  <si>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</si>
  <si>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</si>
  <si>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</si>
  <si>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</si>
  <si>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</si>
  <si>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</si>
  <si>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</si>
  <si>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</si>
  <si>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</si>
  <si>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</si>
  <si>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</si>
  <si>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</si>
  <si>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</si>
  <si>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</si>
  <si>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</si>
  <si>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</si>
  <si>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</si>
  <si>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</si>
  <si>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</si>
  <si>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</si>
  <si>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</si>
  <si>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</si>
  <si>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</si>
  <si>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</si>
  <si>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</si>
  <si>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</si>
  <si>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</si>
  <si>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</si>
  <si>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</si>
  <si>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</si>
  <si>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</si>
  <si>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</si>
  <si>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</si>
  <si>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</si>
  <si>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</si>
  <si>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</si>
  <si>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</si>
  <si>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</si>
  <si>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</si>
  <si>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</si>
  <si>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</si>
  <si>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</si>
  <si>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</si>
  <si>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</si>
  <si>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</si>
  <si>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</si>
  <si>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</si>
  <si>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</si>
  <si>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</si>
  <si>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</si>
  <si>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</si>
  <si>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</si>
  <si>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</si>
  <si>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</si>
  <si>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</si>
  <si>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</si>
  <si>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</si>
  <si>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</si>
  <si>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</si>
  <si>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</si>
  <si>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</si>
  <si>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</si>
  <si>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</si>
  <si>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</si>
  <si>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</si>
  <si>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</si>
  <si>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</si>
  <si>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</si>
  <si>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</si>
  <si>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</si>
  <si>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</si>
  <si>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</si>
  <si>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</si>
  <si>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</si>
  <si>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</si>
  <si>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</si>
  <si>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</si>
  <si>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</si>
  <si>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</si>
  <si>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</si>
  <si>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</si>
  <si>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</si>
  <si>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</si>
  <si>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</si>
  <si>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</si>
  <si>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</si>
  <si>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</si>
  <si>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</si>
  <si>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</si>
  <si>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</si>
  <si>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</si>
  <si>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</si>
  <si>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</si>
  <si>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</si>
  <si>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</si>
  <si>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</si>
  <si>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</si>
  <si>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</si>
  <si>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</si>
  <si>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</si>
  <si>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</si>
  <si>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</si>
  <si>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</si>
  <si>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</si>
  <si>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</si>
  <si>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</si>
  <si>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</si>
  <si>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</si>
  <si>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</si>
  <si>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</si>
  <si>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</si>
  <si>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</si>
  <si>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</si>
  <si>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</si>
  <si>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</si>
  <si>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</si>
  <si>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</si>
  <si>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</si>
  <si>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</si>
  <si>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</si>
  <si>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</si>
  <si>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</si>
  <si>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</si>
  <si>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</si>
  <si>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</si>
  <si>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</si>
  <si>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</si>
  <si>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</si>
  <si>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</si>
  <si>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</si>
  <si>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</si>
  <si>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</si>
  <si>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</si>
  <si>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</si>
  <si>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</si>
  <si>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</si>
  <si>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</si>
  <si>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</si>
  <si>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</si>
  <si>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</si>
  <si>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</si>
  <si>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</si>
  <si>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</si>
  <si>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</si>
  <si>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</si>
  <si>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</si>
  <si>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</si>
  <si>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</si>
  <si>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</si>
  <si>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</si>
  <si>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</si>
  <si>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</si>
  <si>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</si>
  <si>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</si>
  <si>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</si>
  <si>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</si>
  <si>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</si>
  <si>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</si>
  <si>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</si>
  <si>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</si>
  <si>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</si>
  <si>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</si>
  <si>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</si>
  <si>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</si>
  <si>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</si>
  <si>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</si>
  <si>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</si>
  <si>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</si>
  <si>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</si>
  <si>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</si>
  <si>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</si>
  <si>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</si>
  <si>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</si>
  <si>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</si>
  <si>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</si>
  <si>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</si>
  <si>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</si>
  <si>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</si>
  <si>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</si>
  <si>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</si>
  <si>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</si>
  <si>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</si>
  <si>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</si>
  <si>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</si>
  <si>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</si>
  <si>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</si>
  <si>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</si>
  <si>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</si>
  <si>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</si>
  <si>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</si>
  <si>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</si>
  <si>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</si>
  <si>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</si>
  <si>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</si>
  <si>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</si>
  <si>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</si>
  <si>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</si>
  <si>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</si>
  <si>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</si>
  <si>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</si>
  <si>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</si>
  <si>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</si>
  <si>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</si>
  <si>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</si>
  <si>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</si>
  <si>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</si>
  <si>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</si>
  <si>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</si>
  <si>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</si>
  <si>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</si>
  <si>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</si>
  <si>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</si>
  <si>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</si>
  <si>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</si>
  <si>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</si>
  <si>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</si>
  <si>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</si>
  <si>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</si>
  <si>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</si>
  <si>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</si>
  <si>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</si>
  <si>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</si>
  <si>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</si>
  <si>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</si>
  <si>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</si>
  <si>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</si>
  <si>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</si>
  <si>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</si>
  <si>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</si>
  <si>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</si>
  <si>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</si>
  <si>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</si>
  <si>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</si>
  <si>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</si>
  <si>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</si>
  <si>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</si>
  <si>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</si>
  <si>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</si>
  <si>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</si>
  <si>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</si>
  <si>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</si>
  <si>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</si>
  <si>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</si>
  <si>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</si>
  <si>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</si>
  <si>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</si>
  <si>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</si>
  <si>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</si>
  <si>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</si>
  <si>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</si>
  <si>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</si>
  <si>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</si>
  <si>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</si>
  <si>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</si>
  <si>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</si>
  <si>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</si>
  <si>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</si>
  <si>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</si>
  <si>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</si>
  <si>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</si>
  <si>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</si>
  <si>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</si>
  <si>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</si>
  <si>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</si>
  <si>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</si>
  <si>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</si>
  <si>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</si>
  <si>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</si>
  <si>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</si>
  <si>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</si>
  <si>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</si>
  <si>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</si>
  <si>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</si>
  <si>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</si>
  <si>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</si>
  <si>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</si>
  <si>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</si>
  <si>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</si>
  <si>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</si>
  <si>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</si>
  <si>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</si>
  <si>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</si>
  <si>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</si>
  <si>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</si>
  <si>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</si>
  <si>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</si>
  <si>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</si>
  <si>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</si>
  <si>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</si>
  <si>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</si>
  <si>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</si>
  <si>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</si>
  <si>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</si>
  <si>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</si>
  <si>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</si>
  <si>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</si>
  <si>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</si>
  <si>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</si>
  <si>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</si>
  <si>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</si>
  <si>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</si>
  <si>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</si>
  <si>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</si>
  <si>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</si>
  <si>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</si>
  <si>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</si>
  <si>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</si>
  <si>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</si>
  <si>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</si>
  <si>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</si>
  <si>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</si>
  <si>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</si>
  <si>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</si>
  <si>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</si>
  <si>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</si>
  <si>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</si>
  <si>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</si>
  <si>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</si>
  <si>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</si>
  <si>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</si>
  <si>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</si>
  <si>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</si>
  <si>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</si>
  <si>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</si>
  <si>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</si>
  <si>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</si>
  <si>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</si>
  <si>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</si>
  <si>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</si>
  <si>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</si>
  <si>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</si>
  <si>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</si>
  <si>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</si>
  <si>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</si>
  <si>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</si>
  <si>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</si>
  <si>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</si>
  <si>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</si>
  <si>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</si>
  <si>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</si>
  <si>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</si>
  <si>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</si>
  <si>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</si>
  <si>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</si>
  <si>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</si>
  <si>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</si>
  <si>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</si>
  <si>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</si>
  <si>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</si>
  <si>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</si>
  <si>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</si>
  <si>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</si>
  <si>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</si>
  <si>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</si>
  <si>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</si>
  <si>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</si>
  <si>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</si>
  <si>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</si>
  <si>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</si>
  <si>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</si>
  <si>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</si>
  <si>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</si>
  <si>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</si>
  <si>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</si>
  <si>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</si>
  <si>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</si>
  <si>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</si>
  <si>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</si>
  <si>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</si>
  <si>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</si>
  <si>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</si>
  <si>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</si>
  <si>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</si>
  <si>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</si>
  <si>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</si>
  <si>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</si>
  <si>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</si>
  <si>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</si>
  <si>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</si>
  <si>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</si>
  <si>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</si>
  <si>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</si>
  <si>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</si>
  <si>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</si>
  <si>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</si>
  <si>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</si>
  <si>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</si>
  <si>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</si>
  <si>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</si>
  <si>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</si>
  <si>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</si>
  <si>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</si>
  <si>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</si>
  <si>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</si>
  <si>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</si>
  <si>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</si>
  <si>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</si>
  <si>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</si>
  <si>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</si>
  <si>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</si>
  <si>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</si>
  <si>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</si>
  <si>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</si>
  <si>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</si>
  <si>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</si>
  <si>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</si>
  <si>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</si>
  <si>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</si>
  <si>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</si>
  <si>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</si>
  <si>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</si>
  <si>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</si>
  <si>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</si>
  <si>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</si>
  <si>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</si>
  <si>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</si>
  <si>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</si>
  <si>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</si>
  <si>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</si>
  <si>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</si>
  <si>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</si>
  <si>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</si>
  <si>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</si>
  <si>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</si>
  <si>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</si>
  <si>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</si>
  <si>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</si>
  <si>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</si>
  <si>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</si>
  <si>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</si>
  <si>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</si>
  <si>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</si>
  <si>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</si>
  <si>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</si>
  <si>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</si>
  <si>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</si>
  <si>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</si>
  <si>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</si>
  <si>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</si>
  <si>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</si>
  <si>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</si>
  <si>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</si>
  <si>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</si>
  <si>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</si>
  <si>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</si>
  <si>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</si>
  <si>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</si>
  <si>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</si>
  <si>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</si>
  <si>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</si>
  <si>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</si>
  <si>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</si>
  <si>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</si>
  <si>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</si>
  <si>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</si>
  <si>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</si>
  <si>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</si>
  <si>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</si>
  <si>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</si>
  <si>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</si>
  <si>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</si>
  <si>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</si>
  <si>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</si>
  <si>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</si>
  <si>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</si>
  <si>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</si>
  <si>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</si>
  <si>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</si>
  <si>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</si>
  <si>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</si>
  <si>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</si>
  <si>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</si>
  <si>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</si>
  <si>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</si>
  <si>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</si>
  <si>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</si>
  <si>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</si>
  <si>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</si>
  <si>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</si>
  <si>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</si>
  <si>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</si>
  <si>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</si>
  <si>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</si>
  <si>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</si>
  <si>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</si>
  <si>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</si>
  <si>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</si>
  <si>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</si>
  <si>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</si>
  <si>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</si>
  <si>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</si>
  <si>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</si>
  <si>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</si>
  <si>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</si>
  <si>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</si>
  <si>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</si>
  <si>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</si>
  <si>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</si>
  <si>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</si>
  <si>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</si>
  <si>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</si>
  <si>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</si>
  <si>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</si>
  <si>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</si>
  <si>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</si>
  <si>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</si>
  <si>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</si>
  <si>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</si>
  <si>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</si>
  <si>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</si>
  <si>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</si>
  <si>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</si>
  <si>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</si>
  <si>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</si>
  <si>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</si>
  <si>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</si>
  <si>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</si>
  <si>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</si>
  <si>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</si>
  <si>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</si>
  <si>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</si>
  <si>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</si>
  <si>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</si>
  <si>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</si>
  <si>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</si>
  <si>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</si>
  <si>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</si>
  <si>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</si>
  <si>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</si>
  <si>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</si>
  <si>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</si>
  <si>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</si>
  <si>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</si>
  <si>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</si>
  <si>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</si>
  <si>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</si>
  <si>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</si>
  <si>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</si>
  <si>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</si>
  <si>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</si>
  <si>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</si>
  <si>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</si>
  <si>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</si>
  <si>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</si>
  <si>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</si>
  <si>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</si>
  <si>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</si>
  <si>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</si>
  <si>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</si>
  <si>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</si>
  <si>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</si>
  <si>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</si>
  <si>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</si>
  <si>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</si>
  <si>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</si>
  <si>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</si>
  <si>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</si>
  <si>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</si>
  <si>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</si>
  <si>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</si>
  <si>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</si>
  <si>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</si>
  <si>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</si>
  <si>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</si>
  <si>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</si>
  <si>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</si>
  <si>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</si>
  <si>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</si>
  <si>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</si>
  <si>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</si>
  <si>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</si>
  <si>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</si>
  <si>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</si>
  <si>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</si>
  <si>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</si>
  <si>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</si>
  <si>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</si>
  <si>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</si>
  <si>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</si>
  <si>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</si>
  <si>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</si>
  <si>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</si>
  <si>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</si>
  <si>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</si>
  <si>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</si>
  <si>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</si>
  <si>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</si>
  <si>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</si>
  <si>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</si>
  <si>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</si>
  <si>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</si>
  <si>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</si>
  <si>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</si>
  <si>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</si>
  <si>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</si>
  <si>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</si>
  <si>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</si>
  <si>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</si>
  <si>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</si>
  <si>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</si>
  <si>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</si>
  <si>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</si>
  <si>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</si>
  <si>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</si>
  <si>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</si>
  <si>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</si>
  <si>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</si>
  <si>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</si>
  <si>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</si>
  <si>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</si>
  <si>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</si>
  <si>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</si>
  <si>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</si>
  <si>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</si>
  <si>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</si>
  <si>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</si>
  <si>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</si>
  <si>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</si>
  <si>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</si>
  <si>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</si>
  <si>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</si>
  <si>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</si>
  <si>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</si>
  <si>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</si>
  <si>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</si>
  <si>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</si>
  <si>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</si>
  <si>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</si>
  <si>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</si>
  <si>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</si>
  <si>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</si>
  <si>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</si>
  <si>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</si>
  <si>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</si>
  <si>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</si>
  <si>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</si>
  <si>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</si>
  <si>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</si>
  <si>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</si>
  <si>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</si>
  <si>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</si>
  <si>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</si>
  <si>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</si>
  <si>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</si>
  <si>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</si>
  <si>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</si>
  <si>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</si>
  <si>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</si>
  <si>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</si>
  <si>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</si>
  <si>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</si>
  <si>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</si>
  <si>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</si>
  <si>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</si>
  <si>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</si>
  <si>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</si>
  <si>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</si>
  <si>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</si>
  <si>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</si>
  <si>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</si>
  <si>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</si>
  <si>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</si>
  <si>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</si>
  <si>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</si>
  <si>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</si>
  <si>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</si>
  <si>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</si>
  <si>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</si>
  <si>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</si>
  <si>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</si>
  <si>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</si>
  <si>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</si>
  <si>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</si>
  <si>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</si>
  <si>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</si>
  <si>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</si>
  <si>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</si>
  <si>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</si>
  <si>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</si>
  <si>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</si>
  <si>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</si>
  <si>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</si>
  <si>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</si>
  <si>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</si>
  <si>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</si>
  <si>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</si>
  <si>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</si>
  <si>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</si>
  <si>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</si>
  <si>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</si>
  <si>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</si>
  <si>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</si>
  <si>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</si>
  <si>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</si>
  <si>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</si>
  <si>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</si>
  <si>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</si>
  <si>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</si>
  <si>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</si>
  <si>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</si>
  <si>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</si>
  <si>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</si>
  <si>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</si>
  <si>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</si>
  <si>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</si>
  <si>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</si>
  <si>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</si>
  <si>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</si>
  <si>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</si>
  <si>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</si>
  <si>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</si>
  <si>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</si>
  <si>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</si>
  <si>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</si>
  <si>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</si>
  <si>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</si>
  <si>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</si>
  <si>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</si>
  <si>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</si>
  <si>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</si>
  <si>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</si>
  <si>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</si>
  <si>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</si>
  <si>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</si>
  <si>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</si>
  <si>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</si>
  <si>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</si>
  <si>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</si>
  <si>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</si>
  <si>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</si>
  <si>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</si>
  <si>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</si>
  <si>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</si>
  <si>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</si>
  <si>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</si>
  <si>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</si>
  <si>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</si>
  <si>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</si>
  <si>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</si>
  <si>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</si>
  <si>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</si>
  <si>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</si>
  <si>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</si>
  <si>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</si>
  <si>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</si>
  <si>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</si>
  <si>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</si>
  <si>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</si>
  <si>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</si>
  <si>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</si>
  <si>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</si>
  <si>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</si>
  <si>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</si>
  <si>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</si>
  <si>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</si>
  <si>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</si>
  <si>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</si>
  <si>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</si>
  <si>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</si>
  <si>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</si>
  <si>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</si>
  <si>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</si>
  <si>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</si>
  <si>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</si>
  <si>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</si>
  <si>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</si>
  <si>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</si>
  <si>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</si>
  <si>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</si>
  <si>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</si>
  <si>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</si>
  <si>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</si>
  <si>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</si>
  <si>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</si>
  <si>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</si>
  <si>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</si>
  <si>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</si>
  <si>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</si>
  <si>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</si>
  <si>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</si>
  <si>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</si>
  <si>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</si>
  <si>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</si>
  <si>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</si>
  <si>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</si>
  <si>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</si>
  <si>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</si>
  <si>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</si>
  <si>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</si>
  <si>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</si>
  <si>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</si>
  <si>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</si>
  <si>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</si>
  <si>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</si>
  <si>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</si>
  <si>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</si>
  <si>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</si>
  <si>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</si>
  <si>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</si>
  <si>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</si>
  <si>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</si>
  <si>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</si>
  <si>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</si>
  <si>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</si>
  <si>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</si>
  <si>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</si>
  <si>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</si>
  <si>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</si>
  <si>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</si>
  <si>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</si>
  <si>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</si>
  <si>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</si>
  <si>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</si>
  <si>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</si>
  <si>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</si>
  <si>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</si>
  <si>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</si>
  <si>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</si>
  <si>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</si>
  <si>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</si>
  <si>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</si>
  <si>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</si>
  <si>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</si>
  <si>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</si>
  <si>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</si>
  <si>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</si>
  <si>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</si>
  <si>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</si>
  <si>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</si>
  <si>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</si>
  <si>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</si>
  <si>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</si>
  <si>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</si>
  <si>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</si>
  <si>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</si>
  <si>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</si>
  <si>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</si>
  <si>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</si>
  <si>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</si>
  <si>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</si>
  <si>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</si>
  <si>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</si>
  <si>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</si>
  <si>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</si>
  <si>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</si>
  <si>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</si>
  <si>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</si>
  <si>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</si>
  <si>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</si>
  <si>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</si>
  <si>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</si>
  <si>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</si>
  <si>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</si>
  <si>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</si>
  <si>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</si>
  <si>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</si>
  <si>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</si>
  <si>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</si>
  <si>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</si>
  <si>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</si>
  <si>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</si>
  <si>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</si>
  <si>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</si>
  <si>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</si>
  <si>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</si>
  <si>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</si>
  <si>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</si>
  <si>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</si>
  <si>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</si>
  <si>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</si>
  <si>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</si>
  <si>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</si>
  <si>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</si>
  <si>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</si>
  <si>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</si>
  <si>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</si>
  <si>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</si>
  <si>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</si>
  <si>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</si>
  <si>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</si>
  <si>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</si>
  <si>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</si>
  <si>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</si>
  <si>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</si>
  <si>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</si>
  <si>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</si>
  <si>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</si>
  <si>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</si>
  <si>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</si>
  <si>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</si>
  <si>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</si>
  <si>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</si>
  <si>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</si>
  <si>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</si>
  <si>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</si>
  <si>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</si>
  <si>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</si>
  <si>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</si>
  <si>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</si>
  <si>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</si>
  <si>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</si>
  <si>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</si>
  <si>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</si>
  <si>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</si>
  <si>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</si>
  <si>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</si>
  <si>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</si>
  <si>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</si>
  <si>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</si>
  <si>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</si>
  <si>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</si>
  <si>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</si>
  <si>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</si>
  <si>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</si>
  <si>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</si>
  <si>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</si>
  <si>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</si>
  <si>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</si>
  <si>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</si>
  <si>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</si>
  <si>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</si>
  <si>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</si>
  <si>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</si>
  <si>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</si>
  <si>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</si>
  <si>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</si>
  <si>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</si>
  <si>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</si>
  <si>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</si>
  <si>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</si>
  <si>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</si>
  <si>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</si>
  <si>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</si>
  <si>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</si>
  <si>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</si>
  <si>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</si>
  <si>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</si>
  <si>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</si>
  <si>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</si>
  <si>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</si>
  <si>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</si>
  <si>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</si>
  <si>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</si>
  <si>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</si>
  <si>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</si>
  <si>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</si>
  <si>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</si>
  <si>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</si>
  <si>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</si>
  <si>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</si>
  <si>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</si>
  <si>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</si>
  <si>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</si>
  <si>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</si>
  <si>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</si>
  <si>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</si>
  <si>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</si>
  <si>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</si>
  <si>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</si>
  <si>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</si>
  <si>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</si>
  <si>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</si>
  <si>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</si>
  <si>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</si>
  <si>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</si>
  <si>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</si>
  <si>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</si>
  <si>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</si>
  <si>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</si>
  <si>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</si>
  <si>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</si>
  <si>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</si>
  <si>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</si>
  <si>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</si>
  <si>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</si>
  <si>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</si>
  <si>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</si>
  <si>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</si>
  <si>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</si>
  <si>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</si>
  <si>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</si>
  <si>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</si>
  <si>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</si>
  <si>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</si>
  <si>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</si>
  <si>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</si>
  <si>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</si>
  <si>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</si>
  <si>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</si>
  <si>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</si>
  <si>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</si>
  <si>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</si>
  <si>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</si>
  <si>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</si>
  <si>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</si>
  <si>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</si>
  <si>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</si>
  <si>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</si>
  <si>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</si>
  <si>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</si>
  <si>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</si>
  <si>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</si>
  <si>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</si>
  <si>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</si>
  <si>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</si>
  <si>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</si>
  <si>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</si>
  <si>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</si>
  <si>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</si>
  <si>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</si>
  <si>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</si>
  <si>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</si>
  <si>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</si>
  <si>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</si>
  <si>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</si>
  <si>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</si>
  <si>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</si>
  <si>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</si>
  <si>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</si>
  <si>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</si>
  <si>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</si>
  <si>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</si>
  <si>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</si>
  <si>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</si>
  <si>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</si>
  <si>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</si>
  <si>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</si>
  <si>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</si>
  <si>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</si>
  <si>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</si>
  <si>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</si>
  <si>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</si>
  <si>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</si>
  <si>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</si>
  <si>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</si>
  <si>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</si>
  <si>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</si>
  <si>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</si>
  <si>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</si>
  <si>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</si>
  <si>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</si>
  <si>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</si>
  <si>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</si>
  <si>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</si>
  <si>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</si>
  <si>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</si>
  <si>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</si>
  <si>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</si>
  <si>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</si>
  <si>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</si>
  <si>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</si>
  <si>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</si>
  <si>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</si>
  <si>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</si>
  <si>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</si>
  <si>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</si>
  <si>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</si>
  <si>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</si>
  <si>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</si>
  <si>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</si>
  <si>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</si>
  <si>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</si>
  <si>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</si>
  <si>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</si>
  <si>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</si>
  <si>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</si>
  <si>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</si>
  <si>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</si>
  <si>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</si>
  <si>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</si>
  <si>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</si>
  <si>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</si>
  <si>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</si>
  <si>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</si>
  <si>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</si>
  <si>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</si>
  <si>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</si>
  <si>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</si>
  <si>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</si>
  <si>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</si>
  <si>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</si>
  <si>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</si>
  <si>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</si>
  <si>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</si>
  <si>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</si>
  <si>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</si>
  <si>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</si>
  <si>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</si>
  <si>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</si>
  <si>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</si>
  <si>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</si>
  <si>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</si>
  <si>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</si>
  <si>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</si>
  <si>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</si>
  <si>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</si>
  <si>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</si>
  <si>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</si>
  <si>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</si>
  <si>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</si>
  <si>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</si>
  <si>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</si>
  <si>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</si>
  <si>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</si>
  <si>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</si>
  <si>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</si>
  <si>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</si>
  <si>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</si>
  <si>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</si>
  <si>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</si>
  <si>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</si>
  <si>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</si>
  <si>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</si>
  <si>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</si>
  <si>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</si>
  <si>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</si>
  <si>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</si>
  <si>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</si>
  <si>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</si>
  <si>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</si>
  <si>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</si>
  <si>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</si>
  <si>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</si>
  <si>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</si>
  <si>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</si>
  <si>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</si>
  <si>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</si>
  <si>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</si>
  <si>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</si>
  <si>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</si>
  <si>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</si>
  <si>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</si>
  <si>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</si>
  <si>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</si>
  <si>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</si>
  <si>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</si>
  <si>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</si>
  <si>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</si>
  <si>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</si>
  <si>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</si>
  <si>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</si>
  <si>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</si>
  <si>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</si>
  <si>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</si>
  <si>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</si>
  <si>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</si>
  <si>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</si>
  <si>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</si>
  <si>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</si>
  <si>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</si>
  <si>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</si>
  <si>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</si>
  <si>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</si>
  <si>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</si>
  <si>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</si>
  <si>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</si>
  <si>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</si>
  <si>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</si>
  <si>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</si>
  <si>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</si>
  <si>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</si>
  <si>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</si>
  <si>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</si>
  <si>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</si>
  <si>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</si>
  <si>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</si>
  <si>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</si>
  <si>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</si>
  <si>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</si>
  <si>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</si>
  <si>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</si>
  <si>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</si>
  <si>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</si>
  <si>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</si>
  <si>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</si>
  <si>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</si>
  <si>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</si>
  <si>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</si>
  <si>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</si>
  <si>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</si>
  <si>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</si>
  <si>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</si>
  <si>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</si>
  <si>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</si>
  <si>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</si>
  <si>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</si>
  <si>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</si>
  <si>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</si>
  <si>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</si>
  <si>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</si>
  <si>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</si>
  <si>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</si>
  <si>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</si>
  <si>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</si>
  <si>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</si>
  <si>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</si>
  <si>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</si>
  <si>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</si>
  <si>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</si>
  <si>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</si>
  <si>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</si>
  <si>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</si>
  <si>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</si>
  <si>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</si>
  <si>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</si>
  <si>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</si>
  <si>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</si>
  <si>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</si>
  <si>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</si>
  <si>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</si>
  <si>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</si>
  <si>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</si>
  <si>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</si>
  <si>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</si>
  <si>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</si>
  <si>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</si>
  <si>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</si>
  <si>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</si>
  <si>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</si>
  <si>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</si>
  <si>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</si>
  <si>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</si>
  <si>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</si>
  <si>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</si>
  <si>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</si>
  <si>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</si>
  <si>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</si>
  <si>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</si>
  <si>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</si>
  <si>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</si>
  <si>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</si>
  <si>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</si>
  <si>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</si>
  <si>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</si>
  <si>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</si>
  <si>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</si>
  <si>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</si>
  <si>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</si>
  <si>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</si>
  <si>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</si>
  <si>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</si>
  <si>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</si>
  <si>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</si>
  <si>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</si>
  <si>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</si>
  <si>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</si>
  <si>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</si>
  <si>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</si>
  <si>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</si>
  <si>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</si>
  <si>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</si>
  <si>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</si>
  <si>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</si>
  <si>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</si>
  <si>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</si>
  <si>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</si>
  <si>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</si>
  <si>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</si>
  <si>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</si>
  <si>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</si>
  <si>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</si>
  <si>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</si>
  <si>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</si>
  <si>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</si>
  <si>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</si>
  <si>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</si>
  <si>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</si>
  <si>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</si>
  <si>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</si>
  <si>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</si>
  <si>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</si>
  <si>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</si>
  <si>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</si>
  <si>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</si>
  <si>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</si>
  <si>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</si>
  <si>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</si>
  <si>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</si>
  <si>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</si>
  <si>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</si>
  <si>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</si>
  <si>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</si>
  <si>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</si>
  <si>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</si>
  <si>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</si>
  <si>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</si>
  <si>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</si>
  <si>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</si>
  <si>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</si>
  <si>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</si>
  <si>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</si>
  <si>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</si>
  <si>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</si>
  <si>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</si>
  <si>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</si>
  <si>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</si>
  <si>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</si>
  <si>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</si>
  <si>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</si>
  <si>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</si>
  <si>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</si>
  <si>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</si>
  <si>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</si>
  <si>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</si>
  <si>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</si>
  <si>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</si>
  <si>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</si>
  <si>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</si>
  <si>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</si>
  <si>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</si>
  <si>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</si>
  <si>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</si>
  <si>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</si>
  <si>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</si>
  <si>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</si>
  <si>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</si>
  <si>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</si>
  <si>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</si>
  <si>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</si>
  <si>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</si>
  <si>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</si>
  <si>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</si>
  <si>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</si>
  <si>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</si>
  <si>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</si>
  <si>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</si>
  <si>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</si>
  <si>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</si>
  <si>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</si>
  <si>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</si>
  <si>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</si>
  <si>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</si>
  <si>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</si>
  <si>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</si>
  <si>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</si>
  <si>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</si>
  <si>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</si>
  <si>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</si>
  <si>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</si>
  <si>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</si>
  <si>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</si>
  <si>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</si>
  <si>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</si>
  <si>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</si>
  <si>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</si>
  <si>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</si>
  <si>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</si>
  <si>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</si>
  <si>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</si>
  <si>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</si>
  <si>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</si>
  <si>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</si>
  <si>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</si>
  <si>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</si>
  <si>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</si>
  <si>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</si>
  <si>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</si>
  <si>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</si>
  <si>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</si>
  <si>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</si>
  <si>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</si>
  <si>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</si>
  <si>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</si>
  <si>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</si>
  <si>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</si>
  <si>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</si>
  <si>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</si>
  <si>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</si>
  <si>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</si>
  <si>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</si>
  <si>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</si>
  <si>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</si>
  <si>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</si>
  <si>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</si>
  <si>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</si>
  <si>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</si>
  <si>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</si>
  <si>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</si>
  <si>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</si>
  <si>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</si>
  <si>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</si>
  <si>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</si>
  <si>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</si>
  <si>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</si>
  <si>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</si>
  <si>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</si>
  <si>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</si>
  <si>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</si>
  <si>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</si>
  <si>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</si>
  <si>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</si>
  <si>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</si>
  <si>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</si>
  <si>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</si>
  <si>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</si>
  <si>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</si>
  <si>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</si>
  <si>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</si>
  <si>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</si>
  <si>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</si>
  <si>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</si>
  <si>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</si>
  <si>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</si>
  <si>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</si>
  <si>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</si>
  <si>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</si>
  <si>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</si>
  <si>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</si>
  <si>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</si>
  <si>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</si>
  <si>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</si>
  <si>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</si>
  <si>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</si>
  <si>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</si>
  <si>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</si>
  <si>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</si>
  <si>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</si>
  <si>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</si>
  <si>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</si>
  <si>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</si>
  <si>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</si>
  <si>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</si>
  <si>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</si>
  <si>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</si>
  <si>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</si>
  <si>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</si>
  <si>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</si>
  <si>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</si>
  <si>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</si>
  <si>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</si>
  <si>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</si>
  <si>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</si>
  <si>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</si>
  <si>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</si>
  <si>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</si>
  <si>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</si>
  <si>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</si>
  <si>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</si>
  <si>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</si>
  <si>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</si>
  <si>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</si>
  <si>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</si>
  <si>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</si>
  <si>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</si>
  <si>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</si>
  <si>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</si>
  <si>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</si>
  <si>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</si>
  <si>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</si>
  <si>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</si>
  <si>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</si>
  <si>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</si>
  <si>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</si>
  <si>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</si>
  <si>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</si>
  <si>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</si>
  <si>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</si>
  <si>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</si>
  <si>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</si>
  <si>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</si>
  <si>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</si>
  <si>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</si>
  <si>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</si>
  <si>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</si>
  <si>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</si>
  <si>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</si>
  <si>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</si>
  <si>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</si>
  <si>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</si>
  <si>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</si>
  <si>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</si>
  <si>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</si>
  <si>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</si>
  <si>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</si>
  <si>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</si>
  <si>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</si>
  <si>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</si>
  <si>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</si>
  <si>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</si>
  <si>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</si>
  <si>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</si>
  <si>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</si>
  <si>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</si>
  <si>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</si>
  <si>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</si>
  <si>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</si>
  <si>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</si>
  <si>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</si>
  <si>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</si>
  <si>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</si>
  <si>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</si>
  <si>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</si>
  <si>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</si>
  <si>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</si>
  <si>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</si>
  <si>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</si>
  <si>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</si>
  <si>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</si>
  <si>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</si>
  <si>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</si>
  <si>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</si>
  <si>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</si>
  <si>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</si>
  <si>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</si>
  <si>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</si>
  <si>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</si>
  <si>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</si>
  <si>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</si>
  <si>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</si>
  <si>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</si>
  <si>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</si>
  <si>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</si>
  <si>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</si>
  <si>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</si>
  <si>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</si>
  <si>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</si>
  <si>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</si>
  <si>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</si>
  <si>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</si>
  <si>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</si>
  <si>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</si>
  <si>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</si>
  <si>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</si>
  <si>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</si>
  <si>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</si>
  <si>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</si>
  <si>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</si>
  <si>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</si>
  <si>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</si>
  <si>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</si>
  <si>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</si>
  <si>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</si>
  <si>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</si>
  <si>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</si>
  <si>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</si>
  <si>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</si>
  <si>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</si>
  <si>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</si>
  <si>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</si>
  <si>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</si>
  <si>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</si>
  <si>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</si>
  <si>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</si>
  <si>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</si>
  <si>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</si>
  <si>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</si>
  <si>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</si>
  <si>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</si>
  <si>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</si>
  <si>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</si>
  <si>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</si>
  <si>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</si>
  <si>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</si>
  <si>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</si>
  <si>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</si>
  <si>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</si>
  <si>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</si>
  <si>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</si>
  <si>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</si>
  <si>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</si>
  <si>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</si>
  <si>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</si>
  <si>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</si>
  <si>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</si>
  <si>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</si>
  <si>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</si>
  <si>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</si>
  <si>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</si>
  <si>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</si>
  <si>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</si>
  <si>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</si>
  <si>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</si>
  <si>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</si>
  <si>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</si>
  <si>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</si>
  <si>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</si>
  <si>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</si>
  <si>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</si>
  <si>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</si>
  <si>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</si>
  <si>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</si>
  <si>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</si>
  <si>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</si>
  <si>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</si>
  <si>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</si>
  <si>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</si>
  <si>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</si>
  <si>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</si>
  <si>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</si>
  <si>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</si>
  <si>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</si>
  <si>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</si>
  <si>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</si>
  <si>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</si>
  <si>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</si>
  <si>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</si>
  <si>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</si>
  <si>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</si>
  <si>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</si>
  <si>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</si>
  <si>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</si>
  <si>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</si>
  <si>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</si>
  <si>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</si>
  <si>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</si>
  <si>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</si>
  <si>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</si>
  <si>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</si>
  <si>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</si>
  <si>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</si>
  <si>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</si>
  <si>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</si>
  <si>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</si>
  <si>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</si>
  <si>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</si>
  <si>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</si>
  <si>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</si>
  <si>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</si>
  <si>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</si>
  <si>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</si>
  <si>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</si>
  <si>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</si>
  <si>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</si>
  <si>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</si>
  <si>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</si>
  <si>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</si>
  <si>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</si>
  <si>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</si>
  <si>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</si>
  <si>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</si>
  <si>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</si>
  <si>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</si>
  <si>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</si>
  <si>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</si>
  <si>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</si>
  <si>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</si>
  <si>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</si>
  <si>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</si>
  <si>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</si>
  <si>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</si>
  <si>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</si>
  <si>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</si>
  <si>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</si>
  <si>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</si>
  <si>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</si>
  <si>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</si>
  <si>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</si>
  <si>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</si>
  <si>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</si>
  <si>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</si>
  <si>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</si>
  <si>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</si>
  <si>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</si>
  <si>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</si>
  <si>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</si>
  <si>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</si>
  <si>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</si>
  <si>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</si>
  <si>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</si>
  <si>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</si>
  <si>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</si>
  <si>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</si>
  <si>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</si>
  <si>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</si>
  <si>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</si>
  <si>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</si>
  <si>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</si>
  <si>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</si>
  <si>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</si>
  <si>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</si>
  <si>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</si>
  <si>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</si>
  <si>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</si>
  <si>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</si>
  <si>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</si>
  <si>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</si>
  <si>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</si>
  <si>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</si>
  <si>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</si>
  <si>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</si>
  <si>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</si>
  <si>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</si>
  <si>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</si>
  <si>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</si>
  <si>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</si>
  <si>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</si>
  <si>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</si>
  <si>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</si>
  <si>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</si>
  <si>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</si>
  <si>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</si>
  <si>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</si>
  <si>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</si>
  <si>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</si>
  <si>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</si>
  <si>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</si>
  <si>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</si>
  <si>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</si>
  <si>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</si>
  <si>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</si>
  <si>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</si>
  <si>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</si>
  <si>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</si>
  <si>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</si>
  <si>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</si>
  <si>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</si>
  <si>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</si>
  <si>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</si>
  <si>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</si>
  <si>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</si>
  <si>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</si>
  <si>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</si>
  <si>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</si>
  <si>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</si>
  <si>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</si>
  <si>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</si>
  <si>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</si>
  <si>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</si>
  <si>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</si>
  <si>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</si>
  <si>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</si>
  <si>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</si>
  <si>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</si>
  <si>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</si>
  <si>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</si>
  <si>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</si>
  <si>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</si>
  <si>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</si>
  <si>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</si>
  <si>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</si>
  <si>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</si>
  <si>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</si>
  <si>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</si>
  <si>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</si>
  <si>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</si>
  <si>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</si>
  <si>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</si>
  <si>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</si>
  <si>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</si>
  <si>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</si>
  <si>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</si>
  <si>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</si>
  <si>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</si>
  <si>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</si>
  <si>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</si>
  <si>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</si>
  <si>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</si>
  <si>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</si>
  <si>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</si>
  <si>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</si>
  <si>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</si>
  <si>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</si>
  <si>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</si>
  <si>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</si>
  <si>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</si>
  <si>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</si>
  <si>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</si>
  <si>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</si>
  <si>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</si>
  <si>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</si>
  <si>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</si>
  <si>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</si>
  <si>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</si>
  <si>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</si>
  <si>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</si>
  <si>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</si>
  <si>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</si>
  <si>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</si>
  <si>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</si>
  <si>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</si>
  <si>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</si>
  <si>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</si>
  <si>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</si>
  <si>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</si>
  <si>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</si>
  <si>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</si>
  <si>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</si>
  <si>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</si>
  <si>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</si>
  <si>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</si>
  <si>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</si>
  <si>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</si>
  <si>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</si>
  <si>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</si>
  <si>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</si>
  <si>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</si>
  <si>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</si>
  <si>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</si>
  <si>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</si>
  <si>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</si>
  <si>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</si>
  <si>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</si>
  <si>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</si>
  <si>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</si>
  <si>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</si>
  <si>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</si>
  <si>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</si>
  <si>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</si>
  <si>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</si>
  <si>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</si>
  <si>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</si>
  <si>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</si>
  <si>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</si>
  <si>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</si>
  <si>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</si>
  <si>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</si>
  <si>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</si>
  <si>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</si>
  <si>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</si>
  <si>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</si>
  <si>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</si>
  <si>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</si>
  <si>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</si>
  <si>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</si>
  <si>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</si>
  <si>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</si>
  <si>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</si>
  <si>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</si>
  <si>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</si>
  <si>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</si>
  <si>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</si>
  <si>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</si>
  <si>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</si>
  <si>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</si>
  <si>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</si>
  <si>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</si>
  <si>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</si>
  <si>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</si>
  <si>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</si>
  <si>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</si>
  <si>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</si>
  <si>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</si>
  <si>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</si>
  <si>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</si>
  <si>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</si>
  <si>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</si>
  <si>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</si>
  <si>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</si>
  <si>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</si>
  <si>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</si>
  <si>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</si>
  <si>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</si>
  <si>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</si>
  <si>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</si>
  <si>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</si>
  <si>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</si>
  <si>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</si>
  <si>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</si>
  <si>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</si>
  <si>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</si>
  <si>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</si>
  <si>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</si>
  <si>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</si>
  <si>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</si>
  <si>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</si>
  <si>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</si>
  <si>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</si>
  <si>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</si>
  <si>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</si>
  <si>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</si>
  <si>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</si>
  <si>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</si>
  <si>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</si>
  <si>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</si>
  <si>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</si>
  <si>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</si>
  <si>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</si>
  <si>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</si>
  <si>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</si>
  <si>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</si>
  <si>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</si>
  <si>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</si>
  <si>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</si>
  <si>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</si>
  <si>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</si>
  <si>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</si>
  <si>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</si>
  <si>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</si>
  <si>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</si>
  <si>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</si>
  <si>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</si>
  <si>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</si>
  <si>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</si>
  <si>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</si>
  <si>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</si>
  <si>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</si>
  <si>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</si>
  <si>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</si>
  <si>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</si>
  <si>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</si>
  <si>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</si>
  <si>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</si>
  <si>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</si>
  <si>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</si>
  <si>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</si>
  <si>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</si>
  <si>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</si>
  <si>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</si>
  <si>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</si>
  <si>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</si>
  <si>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</si>
  <si>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</si>
  <si>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</si>
  <si>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</si>
  <si>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</si>
  <si>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</si>
  <si>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</si>
  <si>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</si>
  <si>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</si>
  <si>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</si>
  <si>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</si>
  <si>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</si>
  <si>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</si>
  <si>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</si>
  <si>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</si>
  <si>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</si>
  <si>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</si>
  <si>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</si>
  <si>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</si>
  <si>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</si>
  <si>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</si>
  <si>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</si>
  <si>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</si>
  <si>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</si>
  <si>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</si>
  <si>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</si>
  <si>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</si>
  <si>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</si>
  <si>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</si>
  <si>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</si>
  <si>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</si>
  <si>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</si>
  <si>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</si>
  <si>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</si>
  <si>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</si>
  <si>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</si>
  <si>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</si>
  <si>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</si>
  <si>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</si>
  <si>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</si>
  <si>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</si>
  <si>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</si>
  <si>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</si>
  <si>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</si>
  <si>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</si>
  <si>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</si>
  <si>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</si>
  <si>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</si>
  <si>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</si>
  <si>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</si>
  <si>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</si>
  <si>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</si>
  <si>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</si>
  <si>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</si>
  <si>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</si>
  <si>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</si>
  <si>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</si>
  <si>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</si>
  <si>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</si>
  <si>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</si>
  <si>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</si>
  <si>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</si>
  <si>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</si>
  <si>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</si>
  <si>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</si>
  <si>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</si>
  <si>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</si>
  <si>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</si>
  <si>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</si>
  <si>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</si>
  <si>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</si>
  <si>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</si>
  <si>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</si>
  <si>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</si>
  <si>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</si>
  <si>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</si>
  <si>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</si>
  <si>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</si>
  <si>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</si>
  <si>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</si>
  <si>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</si>
  <si>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</si>
  <si>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</si>
  <si>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</si>
  <si>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</si>
  <si>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</si>
  <si>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</si>
  <si>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</si>
  <si>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</si>
  <si>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</si>
  <si>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</si>
  <si>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</si>
  <si>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</si>
  <si>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</si>
  <si>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</si>
  <si>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</si>
  <si>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</si>
  <si>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</si>
  <si>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</si>
  <si>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</si>
  <si>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</si>
  <si>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</si>
  <si>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</si>
  <si>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</si>
  <si>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</si>
  <si>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</si>
  <si>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</si>
  <si>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</si>
  <si>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</si>
  <si>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</si>
  <si>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</si>
  <si>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</si>
  <si>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</si>
  <si>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</si>
  <si>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</si>
  <si>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</si>
  <si>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</si>
  <si>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</si>
  <si>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</si>
  <si>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</si>
  <si>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</si>
  <si>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</si>
  <si>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</si>
  <si>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</si>
  <si>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</si>
  <si>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</si>
  <si>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</si>
  <si>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</si>
  <si>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</si>
  <si>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</si>
  <si>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</si>
  <si>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</si>
  <si>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</si>
  <si>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</si>
  <si>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</si>
  <si>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</si>
  <si>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</si>
  <si>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</si>
  <si>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</si>
  <si>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</si>
  <si>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</si>
  <si>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</si>
  <si>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</si>
  <si>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</si>
  <si>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</si>
  <si>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</si>
  <si>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</si>
  <si>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</si>
  <si>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</si>
  <si>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</si>
  <si>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</si>
  <si>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</si>
  <si>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</si>
  <si>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</si>
  <si>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</si>
  <si>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</si>
  <si>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</si>
  <si>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</si>
  <si>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</si>
  <si>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</si>
  <si>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</si>
  <si>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</si>
  <si>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</si>
  <si>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</si>
  <si>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</si>
  <si>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</si>
  <si>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</si>
  <si>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</si>
  <si>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</si>
  <si>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</si>
  <si>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</si>
  <si>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</si>
  <si>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</si>
  <si>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</si>
  <si>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</si>
  <si>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</si>
  <si>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</si>
  <si>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</si>
  <si>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</si>
  <si>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</si>
  <si>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</si>
  <si>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</si>
  <si>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</si>
  <si>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</si>
  <si>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</si>
  <si>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</si>
  <si>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</si>
  <si>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</si>
  <si>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</si>
  <si>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</si>
  <si>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</si>
  <si>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</si>
  <si>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</si>
  <si>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</si>
  <si>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</si>
  <si>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</si>
  <si>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</si>
  <si>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</si>
  <si>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</si>
  <si>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</si>
  <si>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</si>
  <si>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</si>
  <si>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</si>
  <si>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</si>
  <si>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</si>
  <si>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</si>
  <si>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</si>
  <si>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</si>
  <si>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</si>
  <si>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</si>
  <si>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</si>
  <si>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</si>
  <si>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</si>
  <si>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</si>
  <si>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</si>
  <si>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</si>
  <si>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</si>
  <si>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</si>
  <si>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</si>
  <si>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</si>
  <si>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</si>
  <si>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</si>
  <si>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</si>
  <si>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</si>
  <si>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</si>
  <si>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</si>
  <si>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</si>
  <si>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</si>
  <si>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</si>
  <si>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</si>
  <si>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</si>
  <si>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</si>
  <si>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</si>
  <si>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</si>
  <si>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</si>
  <si>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</si>
  <si>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</si>
  <si>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</si>
  <si>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</si>
  <si>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</si>
  <si>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</si>
  <si>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</si>
  <si>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</si>
  <si>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</si>
  <si>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</si>
  <si>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</si>
  <si>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</si>
  <si>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</si>
  <si>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</si>
  <si>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</si>
  <si>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</si>
  <si>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</si>
  <si>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</si>
  <si>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</si>
  <si>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</si>
  <si>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</si>
  <si>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</si>
  <si>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</si>
  <si>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</si>
  <si>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</si>
  <si>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</si>
  <si>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</si>
  <si>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</si>
  <si>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</si>
  <si>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</si>
  <si>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</si>
  <si>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</si>
  <si>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</si>
  <si>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</si>
  <si>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</si>
  <si>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</si>
  <si>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</si>
  <si>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</si>
  <si>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</si>
  <si>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</si>
  <si>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</si>
  <si>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</si>
  <si>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</si>
  <si>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</si>
  <si>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</si>
  <si>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</si>
  <si>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</si>
  <si>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</si>
  <si>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</si>
  <si>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</si>
  <si>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</si>
  <si>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</si>
  <si>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</si>
  <si>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</si>
  <si>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</si>
  <si>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</si>
  <si>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</si>
  <si>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</si>
  <si>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</si>
  <si>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</si>
  <si>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</si>
  <si>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</si>
  <si>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</si>
  <si>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</si>
  <si>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</si>
  <si>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</si>
  <si>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</si>
  <si>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</si>
  <si>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</si>
  <si>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</si>
  <si>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</si>
  <si>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</si>
  <si>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</si>
  <si>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</si>
  <si>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</si>
  <si>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</si>
  <si>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</si>
  <si>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</si>
  <si>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</si>
  <si>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</si>
  <si>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</si>
  <si>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</si>
  <si>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</si>
  <si>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</si>
  <si>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</si>
  <si>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</si>
  <si>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</si>
  <si>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</si>
  <si>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</si>
  <si>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</si>
  <si>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</si>
  <si>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</si>
  <si>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</si>
  <si>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</si>
  <si>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</si>
  <si>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</si>
  <si>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</si>
  <si>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</si>
  <si>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</si>
  <si>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</si>
  <si>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</si>
  <si>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</si>
  <si>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</si>
  <si>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</si>
  <si>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</si>
  <si>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</si>
  <si>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</si>
  <si>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</si>
  <si>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</si>
  <si>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</si>
  <si>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</si>
  <si>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</si>
  <si>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</si>
  <si>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</si>
  <si>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</si>
  <si>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</si>
  <si>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</si>
  <si>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</si>
  <si>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</si>
  <si>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</si>
  <si>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</si>
  <si>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</si>
  <si>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</si>
  <si>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</si>
  <si>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</si>
  <si>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</si>
  <si>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</si>
  <si>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</si>
  <si>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</si>
  <si>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</si>
  <si>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</si>
  <si>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</si>
  <si>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</si>
  <si>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</si>
  <si>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</si>
  <si>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</si>
  <si>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</si>
  <si>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</si>
  <si>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</si>
  <si>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</si>
  <si>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</si>
  <si>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</si>
  <si>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</si>
  <si>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</si>
  <si>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</si>
  <si>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</si>
  <si>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</si>
  <si>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</si>
  <si>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</si>
  <si>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</si>
  <si>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</si>
  <si>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</si>
  <si>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</si>
  <si>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</si>
  <si>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</si>
  <si>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</si>
  <si>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</si>
  <si>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</si>
  <si>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</si>
  <si>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</si>
  <si>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</si>
  <si>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</si>
  <si>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</si>
  <si>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</si>
  <si>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</si>
  <si>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</si>
  <si>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</si>
  <si>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</si>
  <si>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</si>
  <si>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</si>
  <si>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</si>
  <si>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</si>
  <si>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</si>
  <si>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</si>
  <si>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</si>
  <si>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</si>
  <si>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</si>
  <si>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</si>
  <si>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</si>
  <si>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</si>
  <si>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</si>
  <si>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</si>
  <si>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</si>
  <si>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</si>
  <si>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</si>
  <si>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</si>
  <si>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</si>
  <si>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</si>
  <si>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</si>
  <si>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</si>
  <si>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</si>
  <si>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</si>
  <si>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</si>
  <si>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</si>
  <si>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</si>
  <si>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</si>
  <si>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</si>
  <si>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</si>
  <si>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</si>
  <si>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</si>
  <si>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</si>
  <si>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</si>
  <si>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</si>
  <si>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</si>
  <si>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</si>
  <si>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</si>
  <si>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</si>
  <si>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</si>
  <si>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</si>
  <si>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</si>
  <si>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</si>
  <si>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</si>
  <si>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</si>
  <si>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</si>
  <si>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</si>
  <si>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</si>
  <si>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</si>
  <si>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</si>
  <si>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</si>
  <si>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</si>
  <si>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</si>
  <si>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</si>
  <si>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</si>
  <si>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</si>
  <si>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</si>
  <si>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</si>
  <si>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</si>
  <si>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</si>
  <si>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</si>
  <si>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</si>
  <si>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</si>
  <si>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</si>
  <si>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</si>
  <si>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</si>
  <si>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</si>
  <si>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</si>
  <si>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</si>
  <si>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</si>
  <si>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</si>
  <si>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</si>
  <si>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</si>
  <si>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</si>
  <si>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</si>
  <si>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</si>
  <si>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</si>
  <si>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</si>
  <si>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</si>
  <si>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</si>
  <si>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</si>
  <si>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</si>
  <si>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</si>
  <si>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</si>
  <si>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</si>
  <si>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</si>
  <si>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</si>
  <si>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</si>
  <si>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</si>
  <si>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</si>
  <si>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</si>
  <si>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</si>
  <si>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</si>
  <si>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</si>
  <si>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</si>
  <si>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</si>
  <si>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</si>
  <si>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</si>
  <si>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</si>
  <si>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</si>
  <si>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</si>
  <si>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</si>
  <si>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</si>
  <si>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</si>
  <si>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</si>
  <si>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</si>
  <si>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</si>
  <si>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</si>
  <si>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</si>
  <si>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</si>
  <si>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</si>
  <si>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</si>
  <si>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</si>
  <si>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</si>
  <si>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</si>
  <si>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</si>
  <si>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</si>
  <si>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</si>
  <si>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</si>
  <si>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</si>
  <si>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</si>
  <si>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</si>
  <si>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</si>
  <si>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</si>
  <si>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</si>
  <si>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</si>
  <si>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</si>
  <si>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</si>
  <si>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</si>
  <si>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</si>
  <si>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</si>
  <si>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</si>
  <si>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</si>
  <si>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</si>
  <si>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</si>
  <si>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</si>
  <si>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</si>
  <si>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</si>
  <si>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</si>
  <si>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</si>
  <si>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</si>
  <si>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</si>
  <si>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</si>
  <si>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</si>
  <si>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</si>
  <si>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</si>
  <si>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</si>
  <si>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</si>
  <si>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</si>
  <si>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</si>
  <si>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</si>
  <si>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</si>
  <si>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</si>
  <si>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</si>
  <si>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</si>
  <si>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</si>
  <si>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</si>
  <si>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</si>
  <si>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</si>
  <si>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</si>
  <si>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</si>
  <si>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</si>
  <si>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</si>
  <si>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</si>
  <si>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</si>
  <si>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</si>
  <si>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</si>
  <si>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</si>
  <si>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</si>
  <si>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</si>
  <si>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</si>
  <si>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</si>
  <si>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</si>
  <si>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</si>
  <si>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</si>
  <si>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</si>
  <si>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</si>
  <si>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</si>
  <si>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</si>
  <si>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</si>
  <si>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</si>
  <si>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</si>
  <si>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</si>
  <si>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</si>
  <si>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</si>
  <si>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</si>
  <si>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</si>
  <si>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</si>
  <si>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</si>
  <si>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</si>
  <si>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</si>
  <si>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</si>
  <si>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</si>
  <si>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</si>
  <si>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</si>
  <si>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</si>
  <si>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</si>
  <si>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</si>
  <si>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</si>
  <si>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</si>
  <si>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</si>
  <si>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</si>
  <si>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</si>
  <si>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</si>
  <si>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</si>
  <si>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</si>
  <si>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</si>
  <si>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</si>
  <si>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</si>
  <si>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</si>
  <si>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</si>
  <si>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</si>
  <si>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</si>
  <si>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</si>
  <si>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</si>
  <si>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</si>
  <si>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</si>
  <si>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</si>
  <si>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</si>
  <si>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</si>
  <si>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</si>
  <si>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</si>
  <si>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</si>
  <si>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</si>
  <si>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</si>
  <si>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</si>
  <si>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</si>
  <si>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</si>
  <si>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</si>
  <si>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</si>
  <si>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</si>
  <si>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</si>
  <si>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</si>
  <si>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</si>
  <si>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</si>
  <si>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</si>
  <si>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</si>
  <si>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</si>
  <si>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</si>
  <si>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</si>
  <si>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</si>
  <si>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</si>
  <si>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</si>
  <si>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</si>
  <si>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</si>
  <si>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</si>
  <si>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</si>
  <si>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</si>
  <si>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</si>
  <si>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</si>
  <si>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</si>
  <si>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</si>
  <si>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</si>
  <si>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</si>
  <si>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</si>
  <si>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</si>
  <si>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</si>
  <si>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</si>
  <si>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</si>
  <si>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</si>
  <si>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</si>
  <si>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</si>
  <si>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</si>
  <si>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</si>
  <si>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</si>
  <si>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</si>
  <si>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</si>
  <si>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</si>
  <si>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</si>
  <si>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</si>
  <si>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</si>
  <si>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</si>
  <si>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</si>
  <si>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</si>
  <si>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</si>
  <si>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</si>
  <si>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</si>
  <si>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</si>
  <si>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</si>
  <si>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</si>
  <si>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</si>
  <si>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</si>
  <si>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</si>
  <si>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</si>
  <si>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</si>
  <si>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</si>
  <si>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</si>
  <si>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</si>
  <si>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</si>
  <si>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</si>
  <si>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</si>
  <si>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</si>
  <si>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</si>
  <si>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</si>
  <si>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</si>
  <si>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</si>
  <si>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</si>
  <si>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</si>
  <si>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</si>
  <si>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</si>
  <si>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</si>
  <si>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</si>
  <si>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</si>
  <si>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</si>
  <si>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</si>
  <si>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</si>
  <si>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</si>
  <si>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</si>
  <si>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</si>
  <si>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</si>
  <si>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</si>
  <si>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</si>
  <si>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</si>
  <si>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</si>
  <si>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</si>
  <si>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</si>
  <si>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</si>
  <si>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</si>
  <si>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</si>
  <si>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</si>
  <si>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</si>
  <si>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</si>
  <si>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</si>
  <si>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</si>
  <si>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</si>
  <si>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</si>
  <si>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</si>
  <si>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</si>
  <si>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</si>
  <si>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</si>
  <si>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</si>
  <si>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</si>
  <si>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</si>
  <si>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</si>
  <si>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</si>
  <si>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</si>
  <si>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</si>
  <si>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</si>
  <si>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</si>
  <si>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</si>
  <si>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</si>
  <si>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</si>
  <si>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</si>
  <si>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</si>
  <si>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</si>
  <si>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</si>
  <si>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</si>
  <si>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</si>
  <si>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</si>
  <si>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</si>
  <si>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</si>
  <si>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</si>
  <si>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</si>
  <si>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</si>
  <si>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</si>
  <si>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</si>
  <si>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</si>
  <si>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</si>
  <si>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</si>
  <si>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</si>
  <si>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</si>
  <si>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</si>
  <si>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</si>
  <si>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</si>
  <si>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</si>
  <si>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</si>
  <si>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</si>
  <si>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</si>
  <si>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</si>
  <si>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</si>
  <si>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</si>
  <si>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</si>
  <si>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</si>
  <si>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</si>
  <si>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</si>
  <si>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</si>
  <si>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</si>
  <si>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</si>
  <si>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</si>
  <si>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</si>
  <si>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</si>
  <si>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</si>
  <si>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</si>
  <si>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</si>
  <si>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</si>
  <si>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</si>
  <si>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</si>
  <si>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</si>
  <si>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</si>
  <si>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</si>
  <si>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</si>
  <si>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</si>
  <si>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</si>
  <si>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</si>
  <si>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</si>
  <si>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</si>
  <si>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</si>
  <si>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</si>
  <si>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</si>
  <si>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</si>
  <si>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</si>
  <si>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</si>
  <si>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</si>
  <si>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</si>
  <si>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</si>
  <si>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</si>
  <si>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</si>
  <si>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</si>
  <si>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</si>
  <si>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</si>
  <si>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</si>
  <si>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</si>
  <si>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</si>
  <si>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</si>
  <si>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</si>
  <si>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</si>
  <si>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</si>
  <si>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</si>
  <si>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</si>
  <si>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</si>
  <si>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</si>
  <si>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</si>
  <si>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</si>
  <si>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</si>
  <si>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</si>
  <si>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</si>
  <si>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</si>
  <si>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</si>
  <si>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</si>
  <si>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</si>
  <si>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</si>
  <si>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</si>
  <si>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</si>
  <si>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</si>
  <si>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</si>
  <si>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</si>
  <si>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</si>
  <si>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</si>
  <si>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</si>
  <si>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</si>
  <si>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</si>
  <si>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</si>
  <si>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</si>
  <si>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</si>
  <si>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</si>
  <si>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</si>
  <si>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</si>
  <si>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</si>
  <si>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</si>
  <si>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</si>
  <si>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</si>
  <si>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</si>
  <si>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</si>
  <si>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</si>
  <si>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</si>
  <si>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</si>
  <si>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</si>
  <si>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</si>
  <si>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</si>
  <si>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</si>
  <si>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</si>
  <si>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</si>
  <si>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</si>
  <si>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</si>
  <si>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</si>
  <si>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</si>
  <si>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</si>
  <si>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</si>
  <si>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</si>
  <si>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</si>
  <si>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</si>
  <si>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</si>
  <si>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</si>
  <si>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</si>
  <si>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</si>
  <si>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</si>
  <si>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</si>
  <si>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</si>
  <si>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</si>
  <si>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</si>
  <si>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</si>
  <si>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</si>
  <si>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</si>
  <si>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</si>
  <si>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</si>
  <si>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</si>
  <si>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</si>
  <si>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</si>
  <si>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</si>
  <si>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</si>
  <si>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</si>
  <si>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</si>
  <si>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</si>
  <si>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</si>
  <si>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</si>
  <si>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</si>
  <si>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</si>
  <si>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</si>
  <si>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</si>
  <si>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</si>
  <si>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</si>
  <si>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</si>
  <si>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</si>
  <si>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</si>
  <si>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</si>
  <si>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</si>
  <si>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</si>
  <si>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</si>
  <si>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</si>
  <si>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</si>
  <si>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</si>
  <si>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</si>
  <si>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</si>
  <si>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</si>
  <si>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</si>
  <si>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</si>
  <si>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</si>
  <si>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</si>
  <si>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</si>
  <si>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</si>
  <si>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</si>
  <si>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</si>
  <si>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</si>
  <si>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</si>
  <si>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</si>
  <si>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</si>
  <si>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</si>
  <si>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</si>
  <si>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</si>
  <si>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</si>
  <si>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</si>
  <si>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</si>
  <si>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</si>
  <si>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</si>
  <si>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</si>
  <si>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</si>
  <si>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</si>
  <si>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</si>
  <si>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</si>
  <si>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</si>
  <si>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</si>
  <si>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</si>
  <si>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</si>
  <si>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</si>
  <si>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</si>
  <si>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</si>
  <si>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</si>
  <si>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</si>
  <si>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</si>
  <si>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</si>
  <si>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</si>
  <si>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</si>
  <si>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</si>
  <si>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</si>
  <si>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</si>
  <si>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</si>
  <si>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</si>
  <si>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</si>
  <si>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</si>
  <si>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</si>
  <si>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</si>
  <si>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</si>
  <si>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</si>
  <si>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</si>
  <si>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</si>
  <si>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</si>
  <si>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</si>
  <si>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</si>
  <si>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</si>
  <si>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</si>
  <si>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</si>
  <si>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</si>
  <si>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</si>
  <si>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</si>
  <si>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</si>
  <si>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</si>
  <si>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</si>
  <si>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</si>
  <si>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</si>
  <si>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</si>
  <si>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</si>
  <si>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</si>
  <si>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</si>
  <si>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</si>
  <si>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</si>
  <si>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</si>
  <si>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</si>
  <si>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</si>
  <si>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</si>
  <si>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</si>
  <si>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</si>
  <si>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</si>
  <si>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</si>
  <si>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</si>
  <si>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</si>
  <si>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</si>
  <si>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</si>
  <si>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</si>
  <si>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</si>
  <si>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</si>
  <si>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</si>
  <si>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</si>
  <si>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</si>
  <si>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</si>
  <si>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</si>
  <si>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</si>
  <si>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</si>
  <si>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</si>
  <si>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</si>
  <si>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</si>
  <si>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</si>
  <si>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</si>
  <si>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</si>
  <si>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</si>
  <si>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</si>
  <si>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</si>
  <si>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</si>
  <si>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</si>
  <si>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</si>
  <si>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</si>
  <si>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</si>
  <si>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</si>
  <si>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</si>
  <si>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</si>
  <si>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</si>
  <si>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</si>
  <si>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</si>
  <si>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</si>
  <si>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</si>
  <si>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</si>
  <si>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</si>
  <si>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</si>
  <si>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</si>
  <si>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</si>
  <si>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</si>
  <si>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</si>
  <si>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</si>
  <si>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</si>
  <si>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</si>
  <si>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</si>
  <si>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</si>
  <si>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</si>
  <si>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</si>
  <si>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</si>
  <si>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</si>
  <si>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</si>
  <si>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</si>
  <si>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</si>
  <si>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</si>
  <si>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</si>
  <si>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</si>
  <si>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</si>
  <si>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</si>
  <si>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</si>
  <si>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</si>
  <si>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</si>
  <si>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</si>
  <si>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</si>
  <si>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</si>
  <si>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</si>
  <si>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</si>
  <si>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</si>
  <si>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</si>
  <si>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</si>
  <si>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</si>
  <si>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</si>
  <si>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</si>
  <si>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</si>
  <si>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</si>
  <si>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</si>
  <si>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</si>
  <si>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</si>
  <si>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</si>
  <si>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</si>
  <si>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</si>
  <si>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</si>
  <si>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</si>
  <si>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</si>
  <si>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</si>
  <si>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</si>
  <si>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</si>
  <si>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</si>
  <si>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</si>
  <si>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</si>
  <si>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</si>
  <si>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</si>
  <si>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</si>
  <si>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</si>
  <si>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</si>
  <si>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</si>
  <si>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</si>
  <si>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</si>
  <si>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</si>
  <si>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</si>
  <si>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</si>
  <si>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</si>
  <si>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</si>
  <si>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</si>
  <si>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</si>
  <si>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</si>
  <si>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</si>
  <si>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</si>
  <si>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</si>
  <si>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</si>
  <si>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</si>
  <si>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</si>
  <si>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</si>
  <si>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</si>
  <si>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</si>
  <si>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</si>
  <si>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</si>
  <si>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</si>
  <si>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</si>
  <si>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</si>
  <si>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</si>
  <si>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</si>
  <si>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</si>
  <si>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</si>
  <si>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</si>
  <si>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</si>
  <si>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</si>
  <si>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</si>
  <si>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</si>
  <si>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</si>
  <si>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</si>
  <si>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</si>
  <si>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</si>
  <si>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</si>
  <si>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</si>
  <si>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</si>
  <si>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</si>
  <si>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</si>
  <si>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</si>
  <si>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</si>
  <si>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</si>
  <si>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</si>
  <si>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</si>
  <si>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</si>
  <si>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</si>
  <si>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</si>
  <si>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</si>
  <si>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</si>
  <si>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</si>
  <si>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</si>
  <si>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</si>
  <si>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</si>
  <si>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</si>
  <si>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</si>
  <si>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</si>
  <si>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</si>
  <si>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</si>
  <si>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</si>
  <si>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</si>
  <si>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</si>
  <si>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</si>
  <si>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</si>
  <si>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</si>
  <si>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</si>
  <si>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</si>
  <si>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</si>
  <si>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</si>
  <si>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</si>
  <si>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</si>
  <si>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</si>
  <si>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</si>
  <si>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</si>
  <si>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</si>
  <si>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</si>
  <si>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</si>
  <si>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</si>
  <si>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</si>
  <si>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</si>
  <si>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</si>
  <si>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</si>
  <si>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</si>
  <si>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</si>
  <si>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</si>
  <si>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</si>
  <si>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</si>
  <si>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</si>
  <si>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</si>
  <si>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</si>
  <si>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</si>
  <si>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</si>
  <si>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</si>
  <si>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</si>
  <si>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</si>
  <si>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</si>
  <si>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</si>
  <si>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</si>
  <si>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</si>
  <si>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</si>
  <si>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</si>
  <si>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</si>
  <si>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</si>
  <si>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</si>
  <si>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</si>
  <si>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</si>
  <si>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</si>
  <si>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</si>
  <si>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</si>
  <si>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</si>
  <si>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</si>
  <si>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</si>
  <si>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</si>
  <si>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</si>
  <si>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</si>
  <si>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</si>
  <si>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</si>
  <si>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</si>
  <si>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</si>
  <si>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</si>
  <si>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</si>
  <si>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</si>
  <si>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</si>
  <si>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</si>
  <si>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</si>
  <si>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</si>
  <si>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</si>
  <si>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</si>
  <si>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</si>
  <si>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</si>
  <si>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</si>
  <si>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</si>
  <si>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</si>
  <si>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</si>
  <si>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</si>
  <si>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</si>
  <si>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</si>
  <si>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</si>
  <si>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</si>
  <si>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</si>
  <si>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</si>
  <si>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</si>
  <si>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</si>
  <si>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</si>
  <si>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</si>
  <si>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</si>
  <si>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</si>
  <si>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</si>
  <si>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</si>
  <si>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</si>
  <si>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</si>
  <si>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</si>
  <si>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</si>
  <si>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</si>
  <si>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</si>
  <si>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</si>
  <si>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</si>
  <si>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</si>
  <si>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</si>
  <si>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</si>
  <si>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</si>
  <si>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</si>
  <si>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</si>
  <si>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</si>
  <si>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</si>
  <si>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</si>
  <si>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</si>
  <si>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</si>
  <si>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</si>
  <si>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</si>
  <si>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</si>
  <si>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</si>
  <si>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</si>
  <si>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</si>
  <si>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</si>
  <si>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</si>
  <si>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</si>
  <si>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</si>
  <si>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</si>
  <si>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</si>
  <si>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</si>
  <si>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</si>
  <si>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</si>
  <si>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</si>
  <si>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</si>
  <si>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</si>
  <si>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</si>
  <si>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</si>
  <si>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</si>
  <si>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</si>
  <si>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</si>
  <si>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</si>
  <si>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</si>
  <si>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</si>
  <si>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</si>
  <si>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</si>
  <si>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</si>
  <si>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</si>
  <si>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</si>
  <si>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</si>
  <si>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</si>
  <si>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</si>
  <si>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</si>
  <si>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</si>
  <si>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</si>
  <si>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</si>
  <si>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</si>
  <si>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</si>
  <si>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</si>
  <si>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</si>
  <si>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</si>
  <si>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</si>
  <si>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</si>
  <si>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</si>
  <si>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</si>
  <si>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</si>
  <si>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</si>
  <si>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</si>
  <si>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</si>
  <si>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</si>
  <si>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</si>
  <si>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</si>
  <si>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</si>
  <si>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</si>
  <si>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</si>
  <si>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</si>
  <si>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</si>
  <si>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</si>
  <si>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</si>
  <si>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</si>
  <si>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</si>
  <si>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</si>
  <si>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</si>
  <si>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</si>
  <si>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</si>
  <si>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</si>
  <si>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</si>
  <si>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</si>
  <si>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</si>
  <si>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</si>
  <si>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</si>
  <si>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</si>
  <si>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</si>
  <si>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</si>
  <si>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</si>
  <si>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</si>
  <si>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</si>
  <si>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</si>
  <si>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</si>
  <si>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</si>
  <si>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</si>
  <si>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</si>
  <si>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</si>
  <si>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</si>
  <si>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</si>
  <si>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</si>
  <si>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</si>
  <si>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</si>
  <si>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</si>
  <si>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</si>
  <si>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</si>
  <si>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</si>
  <si>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</si>
  <si>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</si>
  <si>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</si>
  <si>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</si>
  <si>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</si>
  <si>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</si>
  <si>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</si>
  <si>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</si>
  <si>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</si>
  <si>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</si>
  <si>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</si>
  <si>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</si>
  <si>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</si>
  <si>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</si>
  <si>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</si>
  <si>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</si>
  <si>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</si>
  <si>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</si>
  <si>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</si>
  <si>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</si>
  <si>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</si>
  <si>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</si>
  <si>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</si>
  <si>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</si>
  <si>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</si>
  <si>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</si>
  <si>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</si>
  <si>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</si>
  <si>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</si>
  <si>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</si>
  <si>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</si>
  <si>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</si>
  <si>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</si>
  <si>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</si>
  <si>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</si>
  <si>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</si>
  <si>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</si>
  <si>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</si>
  <si>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</si>
  <si>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</si>
  <si>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</si>
  <si>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</si>
  <si>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</si>
  <si>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</si>
  <si>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</si>
  <si>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</si>
  <si>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</si>
  <si>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</si>
  <si>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</si>
  <si>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</si>
  <si>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</si>
  <si>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</si>
  <si>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</si>
  <si>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</si>
  <si>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</si>
  <si>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</si>
  <si>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</si>
  <si>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</si>
  <si>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</si>
  <si>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</si>
  <si>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</si>
  <si>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</si>
  <si>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</si>
  <si>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</si>
  <si>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</si>
  <si>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</si>
  <si>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</si>
  <si>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</si>
  <si>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</si>
  <si>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</si>
  <si>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</si>
  <si>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</si>
  <si>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</si>
  <si>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</si>
  <si>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</si>
  <si>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</si>
  <si>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</si>
  <si>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</si>
  <si>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</si>
  <si>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</si>
  <si>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</si>
  <si>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</si>
  <si>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</si>
  <si>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</si>
  <si>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</si>
  <si>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</si>
  <si>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</si>
  <si>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</si>
  <si>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</si>
  <si>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</si>
  <si>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</si>
  <si>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</si>
  <si>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</si>
  <si>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</si>
  <si>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</si>
  <si>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</si>
  <si>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</si>
  <si>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</si>
  <si>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</si>
  <si>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</si>
  <si>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</si>
  <si>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</si>
  <si>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</si>
  <si>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</si>
  <si>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</si>
  <si>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</si>
  <si>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</si>
  <si>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</si>
  <si>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</si>
  <si>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</si>
  <si>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</si>
  <si>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</si>
  <si>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</si>
  <si>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</si>
  <si>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</si>
  <si>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</si>
  <si>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</si>
  <si>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</si>
  <si>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</si>
  <si>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</si>
  <si>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</si>
  <si>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</si>
  <si>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</si>
  <si>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</si>
  <si>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</si>
  <si>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</si>
  <si>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</si>
  <si>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</si>
  <si>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</si>
  <si>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</si>
  <si>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</si>
  <si>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</si>
  <si>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</si>
  <si>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</si>
  <si>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</si>
  <si>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</si>
  <si>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</si>
  <si>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</si>
  <si>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</si>
  <si>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</si>
  <si>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</si>
  <si>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</si>
  <si>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</si>
  <si>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</si>
  <si>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</si>
  <si>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</si>
  <si>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</si>
  <si>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</si>
  <si>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</si>
  <si>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</si>
  <si>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</si>
  <si>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</si>
  <si>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</si>
  <si>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</si>
  <si>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</si>
  <si>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</si>
  <si>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</si>
  <si>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</si>
  <si>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</si>
  <si>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</si>
  <si>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</si>
  <si>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</si>
  <si>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</si>
  <si>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</si>
  <si>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</si>
  <si>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</si>
  <si>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</si>
  <si>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</si>
  <si>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</si>
  <si>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</si>
  <si>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</si>
  <si>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</si>
  <si>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</si>
  <si>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</si>
  <si>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</si>
  <si>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</si>
  <si>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</si>
  <si>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</si>
  <si>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</si>
  <si>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</si>
  <si>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</si>
  <si>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</si>
  <si>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</si>
  <si>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</si>
  <si>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</si>
  <si>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</si>
  <si>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</si>
  <si>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</si>
  <si>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</si>
  <si>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</si>
  <si>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</si>
  <si>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</si>
  <si>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</si>
  <si>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</si>
  <si>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</si>
  <si>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</si>
  <si>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</si>
  <si>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</si>
  <si>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</si>
  <si>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</si>
  <si>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</si>
  <si>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</si>
  <si>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</si>
  <si>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</si>
  <si>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</si>
  <si>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</si>
  <si>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</si>
  <si>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</si>
  <si>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</si>
  <si>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</si>
  <si>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</si>
  <si>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</si>
  <si>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</si>
  <si>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</si>
  <si>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</si>
  <si>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</si>
  <si>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</si>
  <si>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</si>
  <si>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</si>
  <si>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</si>
  <si>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</si>
  <si>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</si>
  <si>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</si>
  <si>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</si>
  <si>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</si>
  <si>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</si>
  <si>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</si>
  <si>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</si>
  <si>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</si>
  <si>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</si>
  <si>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</si>
  <si>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</si>
  <si>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</si>
  <si>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</si>
  <si>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</si>
  <si>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</si>
  <si>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</si>
  <si>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</si>
  <si>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</si>
  <si>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</si>
  <si>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</si>
  <si>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</si>
  <si>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</si>
  <si>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</si>
  <si>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</si>
  <si>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</si>
  <si>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</si>
  <si>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</si>
  <si>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</si>
  <si>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</si>
  <si>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</si>
  <si>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</si>
  <si>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</si>
  <si>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</si>
  <si>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</si>
  <si>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</si>
  <si>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</si>
  <si>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</si>
  <si>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</si>
  <si>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</si>
  <si>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</si>
  <si>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</si>
  <si>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</si>
  <si>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</si>
  <si>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</si>
  <si>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</si>
  <si>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</si>
  <si>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</si>
  <si>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</si>
  <si>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</si>
  <si>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</si>
  <si>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</si>
  <si>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</si>
  <si>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</si>
  <si>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</si>
  <si>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</si>
  <si>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</si>
  <si>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</si>
  <si>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</si>
  <si>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</si>
  <si>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</si>
  <si>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</si>
  <si>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</si>
  <si>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</si>
  <si>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</si>
  <si>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</si>
  <si>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</si>
  <si>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</si>
  <si>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</si>
  <si>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</si>
  <si>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</si>
  <si>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</si>
  <si>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</si>
  <si>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</si>
  <si>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</si>
  <si>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</si>
  <si>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</si>
  <si>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</si>
  <si>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</si>
  <si>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</si>
  <si>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</si>
  <si>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</si>
  <si>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</si>
  <si>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</si>
  <si>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</si>
  <si>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</si>
  <si>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</si>
  <si>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</si>
  <si>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</si>
  <si>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</si>
  <si>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</si>
  <si>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</si>
  <si>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</si>
  <si>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</si>
  <si>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</si>
  <si>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</si>
  <si>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</si>
  <si>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</si>
  <si>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</si>
  <si>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</si>
  <si>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</si>
  <si>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</si>
  <si>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</si>
  <si>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</si>
  <si>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</si>
  <si>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</si>
  <si>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</si>
  <si>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</si>
  <si>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</si>
  <si>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</si>
  <si>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</si>
  <si>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</si>
  <si>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</si>
  <si>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</si>
  <si>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</si>
  <si>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</si>
  <si>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</si>
  <si>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</si>
  <si>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</si>
  <si>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</si>
  <si>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</si>
  <si>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</si>
  <si>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</si>
  <si>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</si>
  <si>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</si>
  <si>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</si>
  <si>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</si>
  <si>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</si>
  <si>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</si>
  <si>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</si>
  <si>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</si>
  <si>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</si>
  <si>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</si>
  <si>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</si>
  <si>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</si>
  <si>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</si>
  <si>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</si>
  <si>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</si>
  <si>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</si>
  <si>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</si>
  <si>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</si>
  <si>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</si>
  <si>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</si>
  <si>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</si>
  <si>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</si>
  <si>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</si>
  <si>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</si>
  <si>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</si>
  <si>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</si>
  <si>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</si>
  <si>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</si>
  <si>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</si>
  <si>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</si>
  <si>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</si>
  <si>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</si>
  <si>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</si>
  <si>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</si>
  <si>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</si>
  <si>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</si>
  <si>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</si>
  <si>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</si>
  <si>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</si>
  <si>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</si>
  <si>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</si>
  <si>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</si>
  <si>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</si>
  <si>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</si>
  <si>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</si>
  <si>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</si>
  <si>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</si>
  <si>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</si>
  <si>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</si>
  <si>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</si>
  <si>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</si>
  <si>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</si>
  <si>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</si>
  <si>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</si>
  <si>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</si>
  <si>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</si>
  <si>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</si>
  <si>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</si>
  <si>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</si>
  <si>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</si>
  <si>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</si>
  <si>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</si>
  <si>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</si>
  <si>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</si>
  <si>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</si>
  <si>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</si>
  <si>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</si>
  <si>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</si>
  <si>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</si>
  <si>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</si>
  <si>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</si>
  <si>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</si>
  <si>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</si>
  <si>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</si>
  <si>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</si>
  <si>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</si>
  <si>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</si>
  <si>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</si>
  <si>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</si>
  <si>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</si>
  <si>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</si>
  <si>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</si>
  <si>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</si>
  <si>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</si>
  <si>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</si>
  <si>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</si>
  <si>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</si>
  <si>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</si>
  <si>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</si>
  <si>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</si>
  <si>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</si>
  <si>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</si>
  <si>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</si>
  <si>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</si>
  <si>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</si>
  <si>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</si>
  <si>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</si>
  <si>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</si>
  <si>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</si>
  <si>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</si>
  <si>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</si>
  <si>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</si>
  <si>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</si>
  <si>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</si>
  <si>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</si>
  <si>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</si>
  <si>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</si>
  <si>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</si>
  <si>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</si>
  <si>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</si>
  <si>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</si>
  <si>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</si>
  <si>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</si>
  <si>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</si>
  <si>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</si>
  <si>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</si>
  <si>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</si>
  <si>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</si>
  <si>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</si>
  <si>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</si>
  <si>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</si>
  <si>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</si>
  <si>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</si>
  <si>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</si>
  <si>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</si>
  <si>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</si>
  <si>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</si>
  <si>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</si>
  <si>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</si>
  <si>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</si>
  <si>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</si>
  <si>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</si>
  <si>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</si>
  <si>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</si>
  <si>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</si>
  <si>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</si>
  <si>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</si>
  <si>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</si>
  <si>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</si>
  <si>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</si>
  <si>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</si>
  <si>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</si>
  <si>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</si>
  <si>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</si>
  <si>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</si>
  <si>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</si>
  <si>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</si>
  <si>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</si>
  <si>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</si>
  <si>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</si>
  <si>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</si>
  <si>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</si>
  <si>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</si>
  <si>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</si>
  <si>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</si>
  <si>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</si>
  <si>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</si>
  <si>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</si>
  <si>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</si>
  <si>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</si>
  <si>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</si>
  <si>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</si>
  <si>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</si>
  <si>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</si>
  <si>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</si>
  <si>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</si>
  <si>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</si>
  <si>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</si>
  <si>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</si>
  <si>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</si>
  <si>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</si>
  <si>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</si>
  <si>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</si>
  <si>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</si>
  <si>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</si>
  <si>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</si>
  <si>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</si>
  <si>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</si>
  <si>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</si>
  <si>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</si>
  <si>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</si>
  <si>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</si>
  <si>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</si>
  <si>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</si>
  <si>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</si>
  <si>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</si>
  <si>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</si>
  <si>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</si>
  <si>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</si>
  <si>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</si>
  <si>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</si>
  <si>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</si>
  <si>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</si>
  <si>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</si>
  <si>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</si>
  <si>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</si>
  <si>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</si>
  <si>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</si>
  <si>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</si>
  <si>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</si>
  <si>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</si>
  <si>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</si>
  <si>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</si>
  <si>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</si>
  <si>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</si>
  <si>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</si>
  <si>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</si>
  <si>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</si>
  <si>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</si>
  <si>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</si>
  <si>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</si>
  <si>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</si>
  <si>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</si>
  <si>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</si>
  <si>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</si>
  <si>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</si>
  <si>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</si>
  <si>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</si>
  <si>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</si>
  <si>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</si>
  <si>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</si>
  <si>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</si>
  <si>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</si>
  <si>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</si>
  <si>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</si>
  <si>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</si>
  <si>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</si>
  <si>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</si>
  <si>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</si>
  <si>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</si>
  <si>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</si>
  <si>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</si>
  <si>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</si>
  <si>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</si>
  <si>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</si>
  <si>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</si>
  <si>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</si>
  <si>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</si>
  <si>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</si>
  <si>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</si>
  <si>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</si>
  <si>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</si>
  <si>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</si>
  <si>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</si>
  <si>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</si>
  <si>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</si>
  <si>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</si>
  <si>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</si>
  <si>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</si>
  <si>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</si>
  <si>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</si>
  <si>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</si>
  <si>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</si>
  <si>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</si>
  <si>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</si>
  <si>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</si>
  <si>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</si>
  <si>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</si>
  <si>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</si>
  <si>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</si>
  <si>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</si>
  <si>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</si>
  <si>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</si>
  <si>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</si>
  <si>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</si>
  <si>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</si>
  <si>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</si>
  <si>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</si>
  <si>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</si>
  <si>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</si>
  <si>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</si>
  <si>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</si>
  <si>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</si>
  <si>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</si>
  <si>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</si>
  <si>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</si>
  <si>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</si>
  <si>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</si>
  <si>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</si>
  <si>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</si>
  <si>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</si>
  <si>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</si>
  <si>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</si>
  <si>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</si>
  <si>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</si>
  <si>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</si>
  <si>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</si>
  <si>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</si>
  <si>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</si>
  <si>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</si>
  <si>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</si>
  <si>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</si>
  <si>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</si>
  <si>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</si>
  <si>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</si>
  <si>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</si>
  <si>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</si>
  <si>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</si>
  <si>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</si>
  <si>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</si>
  <si>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</si>
  <si>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</si>
  <si>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</si>
  <si>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</si>
  <si>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</si>
  <si>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</si>
  <si>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</si>
  <si>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</si>
  <si>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</si>
  <si>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</si>
  <si>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</si>
  <si>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</si>
  <si>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</si>
  <si>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</si>
  <si>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</si>
  <si>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</si>
  <si>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</si>
  <si>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</si>
  <si>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</si>
  <si>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</si>
  <si>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</si>
  <si>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</si>
  <si>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</si>
  <si>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</si>
  <si>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</si>
  <si>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</si>
  <si>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</si>
  <si>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</si>
  <si>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</si>
  <si>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</si>
  <si>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</si>
  <si>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</si>
  <si>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</si>
  <si>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</si>
  <si>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</si>
  <si>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</si>
  <si>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</si>
  <si>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</si>
  <si>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</si>
  <si>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</si>
  <si>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</si>
  <si>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</si>
  <si>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</si>
  <si>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</si>
  <si>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</si>
  <si>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</si>
  <si>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</si>
  <si>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</si>
  <si>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</si>
  <si>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</si>
  <si>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</si>
  <si>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</si>
  <si>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</si>
  <si>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</si>
  <si>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</si>
  <si>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</si>
  <si>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</si>
  <si>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</si>
  <si>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</si>
  <si>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</si>
  <si>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</si>
  <si>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</si>
  <si>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</si>
  <si>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</si>
  <si>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</si>
  <si>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</si>
  <si>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</si>
  <si>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</si>
  <si>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</si>
  <si>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</si>
  <si>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</si>
  <si>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</si>
  <si>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</si>
  <si>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</si>
  <si>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</si>
  <si>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</si>
  <si>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</si>
  <si>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</si>
  <si>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</si>
  <si>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</si>
  <si>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</si>
  <si>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</si>
  <si>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</si>
  <si>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</si>
  <si>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</si>
  <si>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</si>
  <si>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</si>
  <si>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</si>
  <si>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</si>
  <si>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</si>
  <si>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</si>
  <si>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</si>
  <si>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</si>
  <si>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</si>
  <si>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</si>
  <si>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</si>
  <si>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</si>
  <si>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</si>
  <si>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</si>
  <si>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</si>
  <si>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</si>
  <si>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</si>
  <si>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</si>
  <si>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</si>
  <si>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</si>
  <si>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</si>
  <si>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</si>
  <si>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</si>
  <si>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</si>
  <si>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</si>
  <si>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</si>
  <si>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</si>
  <si>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</si>
  <si>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</si>
  <si>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</si>
  <si>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</si>
  <si>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</si>
  <si>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</si>
  <si>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</si>
  <si>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</si>
  <si>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</si>
  <si>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</si>
  <si>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</si>
  <si>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</si>
  <si>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</si>
  <si>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</si>
  <si>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</si>
  <si>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</si>
  <si>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</si>
  <si>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</si>
  <si>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</si>
  <si>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</si>
  <si>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</si>
  <si>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</si>
  <si>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</si>
  <si>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</si>
  <si>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</si>
  <si>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</si>
  <si>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</si>
  <si>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</si>
  <si>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</si>
  <si>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</si>
  <si>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</si>
  <si>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</si>
  <si>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</si>
  <si>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</si>
  <si>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</si>
  <si>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</si>
  <si>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</si>
  <si>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</si>
  <si>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</si>
  <si>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</si>
  <si>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</si>
  <si>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</si>
  <si>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</si>
  <si>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</si>
  <si>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</si>
  <si>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</si>
  <si>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</si>
  <si>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</si>
  <si>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</si>
  <si>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</si>
  <si>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</si>
  <si>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</si>
  <si>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</si>
  <si>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</si>
  <si>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</si>
  <si>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</si>
  <si>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</si>
  <si>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</si>
  <si>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</si>
  <si>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</si>
  <si>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</si>
  <si>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</si>
  <si>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</si>
  <si>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</si>
  <si>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</si>
  <si>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</si>
  <si>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</si>
  <si>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</si>
  <si>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</si>
  <si>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</si>
  <si>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</si>
  <si>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</si>
  <si>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</si>
  <si>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</si>
  <si>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</si>
  <si>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</si>
  <si>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</si>
  <si>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</si>
  <si>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</si>
  <si>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</si>
  <si>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</si>
  <si>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</si>
  <si>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</si>
  <si>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</si>
  <si>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</si>
  <si>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</si>
  <si>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</si>
  <si>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</si>
  <si>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</si>
  <si>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</si>
  <si>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</si>
  <si>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</si>
  <si>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</si>
  <si>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</si>
  <si>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</si>
  <si>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</si>
  <si>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</si>
  <si>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</si>
  <si>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</si>
  <si>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</si>
  <si>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</si>
  <si>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</si>
  <si>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</si>
  <si>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</si>
  <si>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</si>
  <si>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</si>
  <si>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</si>
  <si>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</si>
  <si>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</si>
  <si>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</si>
  <si>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</si>
  <si>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</si>
  <si>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</si>
  <si>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</si>
  <si>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</si>
  <si>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</si>
  <si>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</si>
  <si>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</si>
  <si>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</si>
  <si>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</si>
  <si>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</si>
  <si>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</si>
  <si>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</si>
  <si>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</si>
  <si>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</si>
  <si>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</si>
  <si>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</si>
  <si>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</si>
  <si>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</si>
  <si>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</si>
  <si>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</si>
  <si>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</si>
  <si>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</si>
  <si>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</si>
  <si>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</si>
  <si>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</si>
  <si>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</si>
  <si>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</si>
  <si>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</si>
  <si>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</si>
  <si>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</si>
  <si>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</si>
  <si>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</si>
  <si>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</si>
  <si>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</si>
  <si>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</si>
  <si>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</si>
  <si>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</si>
  <si>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</si>
  <si>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</si>
  <si>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</si>
  <si>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</si>
  <si>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</si>
  <si>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</si>
  <si>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</si>
  <si>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</si>
  <si>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</si>
  <si>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</si>
  <si>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</si>
  <si>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</si>
  <si>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</si>
  <si>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</si>
  <si>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</si>
  <si>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</si>
  <si>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</si>
  <si>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</si>
  <si>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</si>
  <si>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</si>
  <si>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</si>
  <si>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</si>
  <si>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</si>
  <si>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</si>
  <si>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</si>
  <si>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</si>
  <si>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</si>
  <si>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</si>
  <si>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</si>
  <si>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</si>
  <si>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</si>
  <si>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</si>
  <si>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</si>
  <si>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</si>
  <si>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</si>
  <si>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</si>
  <si>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</si>
  <si>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</si>
  <si>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</si>
  <si>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</si>
  <si>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</si>
  <si>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</si>
  <si>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</si>
  <si>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</si>
  <si>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</si>
  <si>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</si>
  <si>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</si>
  <si>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</si>
  <si>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</si>
  <si>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</si>
  <si>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</si>
  <si>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</si>
  <si>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</si>
  <si>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</si>
  <si>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</si>
  <si>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</si>
  <si>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</si>
  <si>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</si>
  <si>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</si>
  <si>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</si>
  <si>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</si>
  <si>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</si>
  <si>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</si>
  <si>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</si>
  <si>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</si>
  <si>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</si>
  <si>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</si>
  <si>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</si>
  <si>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</si>
  <si>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</si>
  <si>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</si>
  <si>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</si>
  <si>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</si>
  <si>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</si>
  <si>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</si>
  <si>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</si>
  <si>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</si>
  <si>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</si>
  <si>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</si>
  <si>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</si>
  <si>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</si>
  <si>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</si>
  <si>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</si>
  <si>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</si>
  <si>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</si>
  <si>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</si>
  <si>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</si>
  <si>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</si>
  <si>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</si>
  <si>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</si>
  <si>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</si>
  <si>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</si>
  <si>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</si>
  <si>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</si>
  <si>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</si>
  <si>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</si>
  <si>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</si>
  <si>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</si>
  <si>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</si>
  <si>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</si>
  <si>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</si>
  <si>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</si>
  <si>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</si>
  <si>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</si>
  <si>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</si>
  <si>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</si>
  <si>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</si>
  <si>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</si>
  <si>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</si>
  <si>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</si>
  <si>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</si>
  <si>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</si>
  <si>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</si>
  <si>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</si>
  <si>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</si>
  <si>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</si>
  <si>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</si>
  <si>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</si>
  <si>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</si>
  <si>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</si>
  <si>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</si>
  <si>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</si>
  <si>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</si>
  <si>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</si>
  <si>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</si>
  <si>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</si>
  <si>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</si>
  <si>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</si>
  <si>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</si>
  <si>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</si>
  <si>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</si>
  <si>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</si>
  <si>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</si>
  <si>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</si>
  <si>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</si>
  <si>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</si>
  <si>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</si>
  <si>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</si>
  <si>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</si>
  <si>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</si>
  <si>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</si>
  <si>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</si>
  <si>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</si>
  <si>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</si>
  <si>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</si>
  <si>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</si>
  <si>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</si>
  <si>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</si>
  <si>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</si>
  <si>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</si>
  <si>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</si>
  <si>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</si>
  <si>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</si>
  <si>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</si>
  <si>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</si>
  <si>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</si>
  <si>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</si>
  <si>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</si>
  <si>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</si>
  <si>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</si>
  <si>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</si>
  <si>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</si>
  <si>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</si>
  <si>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</si>
  <si>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</si>
  <si>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</si>
  <si>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</si>
  <si>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</si>
  <si>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</si>
  <si>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</si>
  <si>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</si>
  <si>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</si>
  <si>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</si>
  <si>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</si>
  <si>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</si>
  <si>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</si>
  <si>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</si>
  <si>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</si>
  <si>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</si>
  <si>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</si>
  <si>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</si>
  <si>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</si>
  <si>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</si>
  <si>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</si>
  <si>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</si>
  <si>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</si>
  <si>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</si>
  <si>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</si>
  <si>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</si>
  <si>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</si>
  <si>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</si>
  <si>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</si>
  <si>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</si>
  <si>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</si>
  <si>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</si>
  <si>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</si>
  <si>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</si>
  <si>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</si>
  <si>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</si>
  <si>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</si>
  <si>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</si>
  <si>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</si>
  <si>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</si>
  <si>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</si>
  <si>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</si>
  <si>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</si>
  <si>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</si>
  <si>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</si>
  <si>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</si>
  <si>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</si>
  <si>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</si>
  <si>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</si>
  <si>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</si>
  <si>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</si>
  <si>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</si>
  <si>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</si>
  <si>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</si>
  <si>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</si>
  <si>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</si>
  <si>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</si>
  <si>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</si>
  <si>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</si>
  <si>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</si>
  <si>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</si>
  <si>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</si>
  <si>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</si>
  <si>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</si>
  <si>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</si>
  <si>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</si>
  <si>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</si>
  <si>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</si>
  <si>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</si>
  <si>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</si>
  <si>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</si>
  <si>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</si>
  <si>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</si>
  <si>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</si>
  <si>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</si>
  <si>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</si>
  <si>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</si>
  <si>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</si>
  <si>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</si>
  <si>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</si>
  <si>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</si>
  <si>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</si>
  <si>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</si>
  <si>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</si>
  <si>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</si>
  <si>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</si>
  <si>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</si>
  <si>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</si>
  <si>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</si>
  <si>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</si>
  <si>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</si>
  <si>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</si>
  <si>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</si>
  <si>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</si>
  <si>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</si>
  <si>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</si>
  <si>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</si>
  <si>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</si>
  <si>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</si>
  <si>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</si>
  <si>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</si>
  <si>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</si>
  <si>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</si>
  <si>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</si>
  <si>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</si>
  <si>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</si>
  <si>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</si>
  <si>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</si>
  <si>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</si>
  <si>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</si>
  <si>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</si>
  <si>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</si>
  <si>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</si>
  <si>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</si>
  <si>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</si>
  <si>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</si>
  <si>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</si>
  <si>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</si>
  <si>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</si>
  <si>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</si>
  <si>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</si>
  <si>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</si>
  <si>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</si>
  <si>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</si>
  <si>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</si>
  <si>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</si>
  <si>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</si>
  <si>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</si>
  <si>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</si>
  <si>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</si>
  <si>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</si>
  <si>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</si>
  <si>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</si>
  <si>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</si>
  <si>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</si>
  <si>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</si>
  <si>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</si>
  <si>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</si>
  <si>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</si>
  <si>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</si>
  <si>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</si>
  <si>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</si>
  <si>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</si>
  <si>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</si>
  <si>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</si>
  <si>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</si>
  <si>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</si>
  <si>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</si>
  <si>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</si>
  <si>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</si>
  <si>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</si>
  <si>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</si>
  <si>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</si>
  <si>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</si>
  <si>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</si>
  <si>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</si>
  <si>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</si>
  <si>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</si>
  <si>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</si>
  <si>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</si>
  <si>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</si>
  <si>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</si>
  <si>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</si>
  <si>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</si>
  <si>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</si>
  <si>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</si>
  <si>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</si>
  <si>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</si>
  <si>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</si>
  <si>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</si>
  <si>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</si>
  <si>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</si>
  <si>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</si>
  <si>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</si>
  <si>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</si>
  <si>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</si>
  <si>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</si>
  <si>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</si>
  <si>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</si>
  <si>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</si>
  <si>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</si>
  <si>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</si>
  <si>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</si>
  <si>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</si>
  <si>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</si>
  <si>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</si>
  <si>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</si>
  <si>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</si>
  <si>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</si>
  <si>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</si>
  <si>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</si>
  <si>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</si>
  <si>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</si>
  <si>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</si>
  <si>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</si>
  <si>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</si>
  <si>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</si>
  <si>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</si>
  <si>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</si>
  <si>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</si>
  <si>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</si>
  <si>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</si>
  <si>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</si>
  <si>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</si>
  <si>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</si>
  <si>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</si>
  <si>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</si>
  <si>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</si>
  <si>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</si>
  <si>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</si>
  <si>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</si>
  <si>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</si>
  <si>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</si>
  <si>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</si>
  <si>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</si>
  <si>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</si>
  <si>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</si>
  <si>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</si>
  <si>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</si>
  <si>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</si>
  <si>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</si>
  <si>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</si>
  <si>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</si>
  <si>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</si>
  <si>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</si>
  <si>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</si>
  <si>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</si>
  <si>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</si>
  <si>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</si>
  <si>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</si>
  <si>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</si>
  <si>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</si>
  <si>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</si>
  <si>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</si>
  <si>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</si>
  <si>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</si>
  <si>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</si>
  <si>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</si>
  <si>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</si>
  <si>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</si>
  <si>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</si>
  <si>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</si>
  <si>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</si>
  <si>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</si>
  <si>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</si>
  <si>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</si>
  <si>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</si>
  <si>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</si>
  <si>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</si>
  <si>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</si>
  <si>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</si>
  <si>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</si>
  <si>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</si>
  <si>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</si>
  <si>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</si>
  <si>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</si>
  <si>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</si>
  <si>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</si>
  <si>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</si>
  <si>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</si>
  <si>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</si>
  <si>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</si>
  <si>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</si>
  <si>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</si>
  <si>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</si>
  <si>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</si>
  <si>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</si>
  <si>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</si>
  <si>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</si>
  <si>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</si>
  <si>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</si>
  <si>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</si>
  <si>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</si>
  <si>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</si>
  <si>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</si>
  <si>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</si>
  <si>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</si>
  <si>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</si>
  <si>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</si>
  <si>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</si>
  <si>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</si>
  <si>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</si>
  <si>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</si>
  <si>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</si>
  <si>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</si>
  <si>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</si>
  <si>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</si>
  <si>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</si>
  <si>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</si>
  <si>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</si>
  <si>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</si>
  <si>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</si>
  <si>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</si>
  <si>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</si>
  <si>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</si>
  <si>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</si>
  <si>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</si>
  <si>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</si>
  <si>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</si>
  <si>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</si>
  <si>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</si>
  <si>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</si>
  <si>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</si>
  <si>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</si>
  <si>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</si>
  <si>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</si>
  <si>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</si>
  <si>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</si>
  <si>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</si>
  <si>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</si>
  <si>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</si>
  <si>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</si>
  <si>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</si>
  <si>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</si>
  <si>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</si>
  <si>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</si>
  <si>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</si>
  <si>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</si>
  <si>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</si>
  <si>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</si>
  <si>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</si>
  <si>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</si>
  <si>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</si>
  <si>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</si>
  <si>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</si>
  <si>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</si>
  <si>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</si>
  <si>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</si>
  <si>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</si>
  <si>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</si>
  <si>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</si>
  <si>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</si>
  <si>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</si>
  <si>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</si>
  <si>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</si>
  <si>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</si>
  <si>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</si>
  <si>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</si>
  <si>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</si>
  <si>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</si>
  <si>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</si>
  <si>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</si>
  <si>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</si>
  <si>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</si>
  <si>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</si>
  <si>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</si>
  <si>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</si>
  <si>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</si>
  <si>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</si>
  <si>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</si>
  <si>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</si>
  <si>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</si>
  <si>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</si>
  <si>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</si>
  <si>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</si>
  <si>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</si>
  <si>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</si>
  <si>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</si>
  <si>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</si>
  <si>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</si>
  <si>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</si>
  <si>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</si>
  <si>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</si>
  <si>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</si>
  <si>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</si>
  <si>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</si>
  <si>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</si>
  <si>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</si>
  <si>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</si>
  <si>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</si>
  <si>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</si>
  <si>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</si>
  <si>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</si>
  <si>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</si>
  <si>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</si>
  <si>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</si>
  <si>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</si>
  <si>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</si>
  <si>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</si>
  <si>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</si>
  <si>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</si>
  <si>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</si>
  <si>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</si>
  <si>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</si>
  <si>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</si>
  <si>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</si>
  <si>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</si>
  <si>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</si>
  <si>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</si>
  <si>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</si>
  <si>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</si>
  <si>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</si>
  <si>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</si>
  <si>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</si>
  <si>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</si>
  <si>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</si>
  <si>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</si>
  <si>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</si>
  <si>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</si>
  <si>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</si>
  <si>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</si>
  <si>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</si>
  <si>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</si>
  <si>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</si>
  <si>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</si>
  <si>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</si>
  <si>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</si>
  <si>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</si>
  <si>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</si>
  <si>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</si>
  <si>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</si>
  <si>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</si>
  <si>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</si>
  <si>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</si>
  <si>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</si>
  <si>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</si>
  <si>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</si>
  <si>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</si>
  <si>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</si>
  <si>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</si>
  <si>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</si>
  <si>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</si>
  <si>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</si>
  <si>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</si>
  <si>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</si>
  <si>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</si>
  <si>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</si>
  <si>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</si>
  <si>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</si>
  <si>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</si>
  <si>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</si>
  <si>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</si>
  <si>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</si>
  <si>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</si>
  <si>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</si>
  <si>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</si>
  <si>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</si>
  <si>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</si>
  <si>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</si>
  <si>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</si>
  <si>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</si>
  <si>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</si>
  <si>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</si>
  <si>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</si>
  <si>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</si>
  <si>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</si>
  <si>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</si>
  <si>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</si>
  <si>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</si>
  <si>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</si>
  <si>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</si>
  <si>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</si>
  <si>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</si>
  <si>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</si>
  <si>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</si>
  <si>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</si>
  <si>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</si>
  <si>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</si>
  <si>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</si>
  <si>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</si>
  <si>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</si>
  <si>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</si>
  <si>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</si>
  <si>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</si>
  <si>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</si>
  <si>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</si>
  <si>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</si>
  <si>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</si>
  <si>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</si>
  <si>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</si>
  <si>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</si>
  <si>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</si>
  <si>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</si>
  <si>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</si>
  <si>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</si>
  <si>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</si>
  <si>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</si>
  <si>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</si>
  <si>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</si>
  <si>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</si>
  <si>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</si>
  <si>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</si>
  <si>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</si>
  <si>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</si>
  <si>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</si>
  <si>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</si>
  <si>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</si>
  <si>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</si>
  <si>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</si>
  <si>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</si>
  <si>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</si>
  <si>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</si>
  <si>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</si>
  <si>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</si>
  <si>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</si>
  <si>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</si>
  <si>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</si>
  <si>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</si>
  <si>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</si>
  <si>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</si>
  <si>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</si>
  <si>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</si>
  <si>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</si>
  <si>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</si>
  <si>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</si>
  <si>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</si>
  <si>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</si>
  <si>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</si>
  <si>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</si>
  <si>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</si>
  <si>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</si>
  <si>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</si>
  <si>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</si>
  <si>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</si>
  <si>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</si>
  <si>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</si>
  <si>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</si>
  <si>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</si>
  <si>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</si>
  <si>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</si>
  <si>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</si>
  <si>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</si>
  <si>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</si>
  <si>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</si>
  <si>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</si>
  <si>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</si>
  <si>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</si>
  <si>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</si>
  <si>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</si>
  <si>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</si>
  <si>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</si>
  <si>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</si>
  <si>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</si>
  <si>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</si>
  <si>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</si>
  <si>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</si>
  <si>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</si>
  <si>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</si>
  <si>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</si>
  <si>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</si>
  <si>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</si>
  <si>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</si>
  <si>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</si>
  <si>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</si>
  <si>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</si>
  <si>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</si>
  <si>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</si>
  <si>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</si>
  <si>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</si>
  <si>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</si>
  <si>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</si>
  <si>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</si>
  <si>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</si>
  <si>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</si>
  <si>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</si>
  <si>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</si>
  <si>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</si>
  <si>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</si>
  <si>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</si>
  <si>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</si>
  <si>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</si>
  <si>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</si>
  <si>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</si>
  <si>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</si>
  <si>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</si>
  <si>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</si>
  <si>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</si>
  <si>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</si>
  <si>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</si>
  <si>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</si>
  <si>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</si>
  <si>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</si>
  <si>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</si>
  <si>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</si>
  <si>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</si>
  <si>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</si>
  <si>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</si>
  <si>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</si>
  <si>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</si>
  <si>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</si>
  <si>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</si>
  <si>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</si>
  <si>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</si>
  <si>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</si>
  <si>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</si>
  <si>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</si>
  <si>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</si>
  <si>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</si>
  <si>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</si>
  <si>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</si>
  <si>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</si>
  <si>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</si>
  <si>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</si>
  <si>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</si>
  <si>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</si>
  <si>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</si>
  <si>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</si>
  <si>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</si>
  <si>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</si>
  <si>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</si>
  <si>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</si>
  <si>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</si>
  <si>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</si>
  <si>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</si>
  <si>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</si>
  <si>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</si>
  <si>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</si>
  <si>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</si>
  <si>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</si>
  <si>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</si>
  <si>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</si>
  <si>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</si>
  <si>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</si>
  <si>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</si>
  <si>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</si>
  <si>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</si>
  <si>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</si>
  <si>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</si>
  <si>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</si>
  <si>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</si>
  <si>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</si>
  <si>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</si>
  <si>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</si>
  <si>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</si>
  <si>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</si>
  <si>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</si>
  <si>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</si>
  <si>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</si>
  <si>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</si>
  <si>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</si>
  <si>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</si>
  <si>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</si>
  <si>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</si>
  <si>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</si>
  <si>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</si>
  <si>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</si>
  <si>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</si>
  <si>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</si>
  <si>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</si>
  <si>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</si>
  <si>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</si>
  <si>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</si>
  <si>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</si>
  <si>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</si>
  <si>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</si>
  <si>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</si>
  <si>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</si>
  <si>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</si>
  <si>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</si>
  <si>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</si>
  <si>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</si>
  <si>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</si>
  <si>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</si>
  <si>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</si>
  <si>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</si>
  <si>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</si>
  <si>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</si>
  <si>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</si>
  <si>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</si>
  <si>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</si>
  <si>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</si>
  <si>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</si>
  <si>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</si>
  <si>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</si>
  <si>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</si>
  <si>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</si>
  <si>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</si>
  <si>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</si>
  <si>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</si>
  <si>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</si>
  <si>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</si>
  <si>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</si>
  <si>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</si>
  <si>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</si>
  <si>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</si>
  <si>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</si>
  <si>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</si>
  <si>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</si>
  <si>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</si>
  <si>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</si>
  <si>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</si>
  <si>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</si>
  <si>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</si>
  <si>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</si>
  <si>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</si>
  <si>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</si>
  <si>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</si>
  <si>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</si>
  <si>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</si>
  <si>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</si>
  <si>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</si>
  <si>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</si>
  <si>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</si>
  <si>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</si>
  <si>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</si>
  <si>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</si>
  <si>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</si>
  <si>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</si>
  <si>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</si>
  <si>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</si>
  <si>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</si>
  <si>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</si>
  <si>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</si>
  <si>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</si>
  <si>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</si>
  <si>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</si>
  <si>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</si>
  <si>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</si>
  <si>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</si>
  <si>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</si>
  <si>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</si>
  <si>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</si>
  <si>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</si>
  <si>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</si>
  <si>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</si>
  <si>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</si>
  <si>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</si>
  <si>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</si>
  <si>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</si>
  <si>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</si>
  <si>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</si>
  <si>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</si>
  <si>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</si>
  <si>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</si>
  <si>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</si>
  <si>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</si>
  <si>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</si>
  <si>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</si>
  <si>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</si>
  <si>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</si>
  <si>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</si>
  <si>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</si>
  <si>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</si>
  <si>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</si>
  <si>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</si>
  <si>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</si>
  <si>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</si>
  <si>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</si>
  <si>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</si>
  <si>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</si>
  <si>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</si>
  <si>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</si>
  <si>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</si>
  <si>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</si>
  <si>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</si>
  <si>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</si>
  <si>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</si>
  <si>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</si>
  <si>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</si>
  <si>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</si>
  <si>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</si>
  <si>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</si>
  <si>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</si>
  <si>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</si>
  <si>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</si>
  <si>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</si>
  <si>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</si>
  <si>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</si>
  <si>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</si>
  <si>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</si>
  <si>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</si>
  <si>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</si>
  <si>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</si>
  <si>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</si>
  <si>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</si>
  <si>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</si>
  <si>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</si>
  <si>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</si>
  <si>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</si>
  <si>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</si>
  <si>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</si>
  <si>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</si>
  <si>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</si>
  <si>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</si>
  <si>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</si>
  <si>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</si>
  <si>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</si>
  <si>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</si>
  <si>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</si>
  <si>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</si>
  <si>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</si>
  <si>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</si>
  <si>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</si>
  <si>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</si>
  <si>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</si>
  <si>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</si>
  <si>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</si>
  <si>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</si>
  <si>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</si>
  <si>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</si>
  <si>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</si>
  <si>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</si>
  <si>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</si>
  <si>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</si>
  <si>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</si>
  <si>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</si>
  <si>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</si>
  <si>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</si>
  <si>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</si>
  <si>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</si>
  <si>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</si>
  <si>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</si>
  <si>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</si>
  <si>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</si>
  <si>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</si>
  <si>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</si>
  <si>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</si>
  <si>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</si>
  <si>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</si>
  <si>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</si>
  <si>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</si>
  <si>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</si>
  <si>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</si>
  <si>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</si>
  <si>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</si>
  <si>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</si>
  <si>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</si>
  <si>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</si>
  <si>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</si>
  <si>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</si>
  <si>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</si>
  <si>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</si>
  <si>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</si>
  <si>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</si>
  <si>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</si>
  <si>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</si>
  <si>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</si>
  <si>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</si>
  <si>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</si>
  <si>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</si>
  <si>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</si>
  <si>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</si>
  <si>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</si>
  <si>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</si>
  <si>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</si>
  <si>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</si>
  <si>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</si>
  <si>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</si>
  <si>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</si>
  <si>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</si>
  <si>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</si>
  <si>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</si>
  <si>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</si>
  <si>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</si>
  <si>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</si>
  <si>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</si>
  <si>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</si>
  <si>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</si>
  <si>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</si>
  <si>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</si>
  <si>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</si>
  <si>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</si>
  <si>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</si>
  <si>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</si>
  <si>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</si>
  <si>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</si>
  <si>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</si>
  <si>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</si>
  <si>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</si>
  <si>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</si>
  <si>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</si>
  <si>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</si>
  <si>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</si>
  <si>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</si>
  <si>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</si>
  <si>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</si>
  <si>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</si>
  <si>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</si>
  <si>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</si>
  <si>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</si>
  <si>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</si>
  <si>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</si>
  <si>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</si>
  <si>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</si>
  <si>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</si>
  <si>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</si>
  <si>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</si>
  <si>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</si>
  <si>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</si>
  <si>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</si>
  <si>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</si>
  <si>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</si>
  <si>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</si>
  <si>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</si>
  <si>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</si>
  <si>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</si>
  <si>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</si>
  <si>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</si>
  <si>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</si>
  <si>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</si>
  <si>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</si>
  <si>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</si>
  <si>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</si>
  <si>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</si>
  <si>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</si>
  <si>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</si>
  <si>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</si>
  <si>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</si>
  <si>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</si>
  <si>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</si>
  <si>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</si>
  <si>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</si>
  <si>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</si>
  <si>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</si>
  <si>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</si>
  <si>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</si>
  <si>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</si>
  <si>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</si>
  <si>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</si>
  <si>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</si>
  <si>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</si>
  <si>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</si>
  <si>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</si>
  <si>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</si>
  <si>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</si>
  <si>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</si>
  <si>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</si>
  <si>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</si>
  <si>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</si>
  <si>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</si>
  <si>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</si>
  <si>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</si>
  <si>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</si>
  <si>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</si>
  <si>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</si>
  <si>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</si>
  <si>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</si>
  <si>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</si>
  <si>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</si>
  <si>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</si>
  <si>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</si>
  <si>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</si>
  <si>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</si>
  <si>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</si>
  <si>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</si>
  <si>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</si>
  <si>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</si>
  <si>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</si>
  <si>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</si>
  <si>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</si>
  <si>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</si>
  <si>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</si>
  <si>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</si>
  <si>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</si>
  <si>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</si>
  <si>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</si>
  <si>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</si>
  <si>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</si>
  <si>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</si>
  <si>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</si>
  <si>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</si>
  <si>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</si>
  <si>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</si>
  <si>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</si>
  <si>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</si>
  <si>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</si>
  <si>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</si>
  <si>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</si>
  <si>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</si>
  <si>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</si>
  <si>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</si>
  <si>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</si>
  <si>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</si>
  <si>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</si>
  <si>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</si>
  <si>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</si>
  <si>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</si>
  <si>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</si>
  <si>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</si>
  <si>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</si>
  <si>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</si>
  <si>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</si>
  <si>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</si>
  <si>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</si>
  <si>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</si>
  <si>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</si>
  <si>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</si>
  <si>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</si>
  <si>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</si>
  <si>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</si>
  <si>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</si>
  <si>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</si>
  <si>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</si>
  <si>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</si>
  <si>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</si>
  <si>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</si>
  <si>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</si>
  <si>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</si>
  <si>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</si>
  <si>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</si>
  <si>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</si>
  <si>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</si>
  <si>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</si>
  <si>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</si>
  <si>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</si>
  <si>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</si>
  <si>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</si>
  <si>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</si>
  <si>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</si>
  <si>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</si>
  <si>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</si>
  <si>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</si>
  <si>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</si>
  <si>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</si>
  <si>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</si>
  <si>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</si>
  <si>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</si>
  <si>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</si>
  <si>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</si>
  <si>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</si>
  <si>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</si>
  <si>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</si>
  <si>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</si>
  <si>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</si>
  <si>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</si>
  <si>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</si>
  <si>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</si>
  <si>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</si>
  <si>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</si>
  <si>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</si>
  <si>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</si>
  <si>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</si>
  <si>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</si>
  <si>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</si>
  <si>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</si>
  <si>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</si>
  <si>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</si>
  <si>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</si>
  <si>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</si>
  <si>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</si>
  <si>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</si>
  <si>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</si>
  <si>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</si>
  <si>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</si>
  <si>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</si>
  <si>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</si>
  <si>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</si>
  <si>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</si>
  <si>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</si>
  <si>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</si>
  <si>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</si>
  <si>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</si>
  <si>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</si>
  <si>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</si>
  <si>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</si>
  <si>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</si>
  <si>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</si>
  <si>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</si>
  <si>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</si>
  <si>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</si>
  <si>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</si>
  <si>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</si>
  <si>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</si>
  <si>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</si>
  <si>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</si>
  <si>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</si>
  <si>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</si>
  <si>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</si>
  <si>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</si>
  <si>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</si>
  <si>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</si>
  <si>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</si>
  <si>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</si>
  <si>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</si>
  <si>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</si>
  <si>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</si>
  <si>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</si>
  <si>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</si>
  <si>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</si>
  <si>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</si>
  <si>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</si>
  <si>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</si>
  <si>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</si>
  <si>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</si>
  <si>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</si>
  <si>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</si>
  <si>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</si>
  <si>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</si>
  <si>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</si>
  <si>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</si>
  <si>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</si>
  <si>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</si>
  <si>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</si>
  <si>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</si>
  <si>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</si>
  <si>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</si>
  <si>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</si>
  <si>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</si>
  <si>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</si>
  <si>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</si>
  <si>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</si>
  <si>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</si>
  <si>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</si>
  <si>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</si>
  <si>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</si>
  <si>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</si>
  <si>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</si>
  <si>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</si>
  <si>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</si>
  <si>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</si>
  <si>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</si>
  <si>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</si>
  <si>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</si>
  <si>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</si>
  <si>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</si>
  <si>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</si>
  <si>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</si>
  <si>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</si>
  <si>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</si>
  <si>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</si>
  <si>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</si>
  <si>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</si>
  <si>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</si>
  <si>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</si>
  <si>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</si>
  <si>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</si>
  <si>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</si>
  <si>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</si>
  <si>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</si>
  <si>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</si>
  <si>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</si>
  <si>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</si>
  <si>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</si>
  <si>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</si>
  <si>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</si>
  <si>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</si>
  <si>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</si>
  <si>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</si>
  <si>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</si>
  <si>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</si>
  <si>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</si>
  <si>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</si>
  <si>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</si>
  <si>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</si>
  <si>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</si>
  <si>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</si>
  <si>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</si>
  <si>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</si>
  <si>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</si>
  <si>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</si>
  <si>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</si>
  <si>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</si>
  <si>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</si>
  <si>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</si>
  <si>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</si>
  <si>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</si>
  <si>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</si>
  <si>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</si>
  <si>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</si>
  <si>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</si>
  <si>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</si>
  <si>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</si>
  <si>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</si>
  <si>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</si>
  <si>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</si>
  <si>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</si>
  <si>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</si>
  <si>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</si>
  <si>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</si>
  <si>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</si>
  <si>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</si>
  <si>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</si>
  <si>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</si>
  <si>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</si>
  <si>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</si>
  <si>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</si>
  <si>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</si>
  <si>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</si>
  <si>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</si>
  <si>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</si>
  <si>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</si>
  <si>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</si>
  <si>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</si>
  <si>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</si>
  <si>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</si>
  <si>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</si>
  <si>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</si>
  <si>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</si>
  <si>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</si>
  <si>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</si>
  <si>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</si>
  <si>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</si>
  <si>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</si>
  <si>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</si>
  <si>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</si>
  <si>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</si>
  <si>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</si>
  <si>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</si>
  <si>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</si>
  <si>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</si>
  <si>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</si>
  <si>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</si>
  <si>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</si>
  <si>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</si>
  <si>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</si>
  <si>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</si>
  <si>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</si>
  <si>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</si>
  <si>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</si>
  <si>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</si>
  <si>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</si>
  <si>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</si>
  <si>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</si>
  <si>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</si>
  <si>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</si>
  <si>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</si>
  <si>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</si>
  <si>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</si>
  <si>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</si>
  <si>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</si>
  <si>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</si>
  <si>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</si>
  <si>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</si>
  <si>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</si>
  <si>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</si>
  <si>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</si>
  <si>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</si>
  <si>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</si>
  <si>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</si>
  <si>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</si>
  <si>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</si>
  <si>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</si>
  <si>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</si>
  <si>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</si>
  <si>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</si>
  <si>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</si>
  <si>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</si>
  <si>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</si>
  <si>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</si>
  <si>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</si>
  <si>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</si>
  <si>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</si>
  <si>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</si>
  <si>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</si>
  <si>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</si>
  <si>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</si>
  <si>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</si>
  <si>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</si>
  <si>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</si>
  <si>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</si>
  <si>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</si>
  <si>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</si>
  <si>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</si>
  <si>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</si>
  <si>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</si>
  <si>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</si>
  <si>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</si>
  <si>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</si>
  <si>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</si>
  <si>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</si>
  <si>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</si>
  <si>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</si>
  <si>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</si>
  <si>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</si>
  <si>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</si>
  <si>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</si>
  <si>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</si>
  <si>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</si>
  <si>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</si>
  <si>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</si>
  <si>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</si>
  <si>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</si>
  <si>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</si>
  <si>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</si>
  <si>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</si>
  <si>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</si>
  <si>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</si>
  <si>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</si>
  <si>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</si>
  <si>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</si>
  <si>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</si>
  <si>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</si>
  <si>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</si>
  <si>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</si>
  <si>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</si>
  <si>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</si>
  <si>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</si>
  <si>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</si>
  <si>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</si>
  <si>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</si>
  <si>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</si>
  <si>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</si>
  <si>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</si>
  <si>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</si>
  <si>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</si>
  <si>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</si>
  <si>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</si>
  <si>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</si>
  <si>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</si>
  <si>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</si>
  <si>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</si>
  <si>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</si>
  <si>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</si>
  <si>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</si>
  <si>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</si>
  <si>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</si>
  <si>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</si>
  <si>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</si>
  <si>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</si>
  <si>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</si>
  <si>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</si>
  <si>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</si>
  <si>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</si>
  <si>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</si>
  <si>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</si>
  <si>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</si>
  <si>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</si>
  <si>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</si>
  <si>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</si>
  <si>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</si>
  <si>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</si>
  <si>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</si>
  <si>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</si>
  <si>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</si>
  <si>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</si>
  <si>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</si>
  <si>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</si>
  <si>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</si>
  <si>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</si>
  <si>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</si>
  <si>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</si>
  <si>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</si>
  <si>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</si>
  <si>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</si>
  <si>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</si>
  <si>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</si>
  <si>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</si>
  <si>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</si>
  <si>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</si>
  <si>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</si>
  <si>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</si>
  <si>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</si>
  <si>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</si>
  <si>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</si>
  <si>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</si>
  <si>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</si>
  <si>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</si>
  <si>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</si>
  <si>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</si>
  <si>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</si>
  <si>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</si>
  <si>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</si>
  <si>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</si>
  <si>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</si>
  <si>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</si>
  <si>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</si>
  <si>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</si>
  <si>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</si>
  <si>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</si>
  <si>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</si>
  <si>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</si>
  <si>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</si>
  <si>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</si>
  <si>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</si>
  <si>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</si>
  <si>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</si>
  <si>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</si>
  <si>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</si>
  <si>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</si>
  <si>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</si>
  <si>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</si>
  <si>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</si>
  <si>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</si>
  <si>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</si>
  <si>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</si>
  <si>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</si>
  <si>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</si>
  <si>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</si>
  <si>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</si>
  <si>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</si>
  <si>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</si>
  <si>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</si>
  <si>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</si>
  <si>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</si>
  <si>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</si>
  <si>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</si>
  <si>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</si>
  <si>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</si>
  <si>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</si>
  <si>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</si>
  <si>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</si>
  <si>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</si>
  <si>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</si>
  <si>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</si>
  <si>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</si>
  <si>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</si>
  <si>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</si>
  <si>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</si>
  <si>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</si>
  <si>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</si>
  <si>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</si>
  <si>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</si>
  <si>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</si>
  <si>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</si>
  <si>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</si>
  <si>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</si>
  <si>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</si>
  <si>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</si>
  <si>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</si>
  <si>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</si>
  <si>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</si>
  <si>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</si>
  <si>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</si>
  <si>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</si>
  <si>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</si>
  <si>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</si>
  <si>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</si>
  <si>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</si>
  <si>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</si>
  <si>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</si>
  <si>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</si>
  <si>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</si>
  <si>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</si>
  <si>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</si>
  <si>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</si>
  <si>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</si>
  <si>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</si>
  <si>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</si>
  <si>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</si>
  <si>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</si>
  <si>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</si>
  <si>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</si>
  <si>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</si>
  <si>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</si>
  <si>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</si>
  <si>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</si>
  <si>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</si>
  <si>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</si>
  <si>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</si>
  <si>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</si>
  <si>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</si>
  <si>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</si>
  <si>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</si>
  <si>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</si>
  <si>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</si>
  <si>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</si>
  <si>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</si>
  <si>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</si>
  <si>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</si>
  <si>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</si>
  <si>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</si>
  <si>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</si>
  <si>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</si>
  <si>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</si>
  <si>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</si>
  <si>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</si>
  <si>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</si>
  <si>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</si>
  <si>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</si>
  <si>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</si>
  <si>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</si>
  <si>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</si>
  <si>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</si>
  <si>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</si>
  <si>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</si>
  <si>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</si>
  <si>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</si>
  <si>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</si>
  <si>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</si>
  <si>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</si>
  <si>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</si>
  <si>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</si>
  <si>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</si>
  <si>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</si>
  <si>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</si>
  <si>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</si>
  <si>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</si>
  <si>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</si>
  <si>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</si>
  <si>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</si>
  <si>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</si>
  <si>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</si>
  <si>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</si>
  <si>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</si>
  <si>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</si>
  <si>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</si>
  <si>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</si>
  <si>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</si>
  <si>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</si>
  <si>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</si>
  <si>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</si>
  <si>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</si>
  <si>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</si>
  <si>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</si>
  <si>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</si>
  <si>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</si>
  <si>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</si>
  <si>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</si>
  <si>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</si>
  <si>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</si>
  <si>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</si>
  <si>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</si>
  <si>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</si>
  <si>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</si>
  <si>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</si>
  <si>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</si>
  <si>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</si>
  <si>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</si>
  <si>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</si>
  <si>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</si>
  <si>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</si>
  <si>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</si>
  <si>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</si>
  <si>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</si>
  <si>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</si>
  <si>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</si>
  <si>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</si>
  <si>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</si>
  <si>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</si>
  <si>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</si>
  <si>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</si>
  <si>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</si>
  <si>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</si>
  <si>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</si>
  <si>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</si>
  <si>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</si>
  <si>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</si>
  <si>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</si>
  <si>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</si>
  <si>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</si>
  <si>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</si>
  <si>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</si>
  <si>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</si>
  <si>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</si>
  <si>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</si>
  <si>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</si>
  <si>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</si>
  <si>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</si>
  <si>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</si>
  <si>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</si>
  <si>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</si>
  <si>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</si>
  <si>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</si>
  <si>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</si>
  <si>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</si>
  <si>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</si>
  <si>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</si>
  <si>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</si>
  <si>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</si>
  <si>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</si>
  <si>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</si>
  <si>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</si>
  <si>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</si>
  <si>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</si>
  <si>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</si>
  <si>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</si>
  <si>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</si>
  <si>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</si>
  <si>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</si>
  <si>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</si>
  <si>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</si>
  <si>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</si>
  <si>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</si>
  <si>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</si>
  <si>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</si>
  <si>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</si>
  <si>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</si>
  <si>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</si>
  <si>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</si>
  <si>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</si>
  <si>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</si>
  <si>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</si>
  <si>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</si>
  <si>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</si>
  <si>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</si>
  <si>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</si>
  <si>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</si>
  <si>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</si>
  <si>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</si>
  <si>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</si>
  <si>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</si>
  <si>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</si>
  <si>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</si>
  <si>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</si>
  <si>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</si>
  <si>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</si>
  <si>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</si>
  <si>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</si>
  <si>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</si>
  <si>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</si>
  <si>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</si>
  <si>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</si>
  <si>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</si>
  <si>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</si>
  <si>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</si>
  <si>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</si>
  <si>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</si>
  <si>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</si>
  <si>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</si>
  <si>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</si>
  <si>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</si>
  <si>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</si>
  <si>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</si>
  <si>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</si>
  <si>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</si>
  <si>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</si>
  <si>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</si>
  <si>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</si>
  <si>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</si>
  <si>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</si>
  <si>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</si>
  <si>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</si>
  <si>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</si>
  <si>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</si>
  <si>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</si>
  <si>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</si>
  <si>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</si>
  <si>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</si>
  <si>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</si>
  <si>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</si>
  <si>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</si>
  <si>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</si>
  <si>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</si>
  <si>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</si>
  <si>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</si>
  <si>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</si>
  <si>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</si>
  <si>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</si>
  <si>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</si>
  <si>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</si>
  <si>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</si>
  <si>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</si>
  <si>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</si>
  <si>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</si>
  <si>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</si>
  <si>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</si>
  <si>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</si>
  <si>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</si>
  <si>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</si>
  <si>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</si>
  <si>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</si>
  <si>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</si>
  <si>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</si>
  <si>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</si>
  <si>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</si>
  <si>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</si>
  <si>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</si>
  <si>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</si>
  <si>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</si>
  <si>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</si>
  <si>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</si>
  <si>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</si>
  <si>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</si>
  <si>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</si>
  <si>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</si>
  <si>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</si>
  <si>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</si>
  <si>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</si>
  <si>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</si>
  <si>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</si>
  <si>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</si>
  <si>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</si>
  <si>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</si>
  <si>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</si>
  <si>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</si>
  <si>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</si>
  <si>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</si>
  <si>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</si>
  <si>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</si>
  <si>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</si>
  <si>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</si>
  <si>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</si>
  <si>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</si>
  <si>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</si>
  <si>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</si>
  <si>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</si>
  <si>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</si>
  <si>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</si>
  <si>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</si>
  <si>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</si>
  <si>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</si>
  <si>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</si>
  <si>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</si>
  <si>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</si>
  <si>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</si>
  <si>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</si>
  <si>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</si>
  <si>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</si>
  <si>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</si>
  <si>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</si>
  <si>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</si>
  <si>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</si>
  <si>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</si>
  <si>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</si>
  <si>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</si>
  <si>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</si>
  <si>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</si>
  <si>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</si>
  <si>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</si>
  <si>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</si>
  <si>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</si>
  <si>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</si>
  <si>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</si>
  <si>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</si>
  <si>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</si>
  <si>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</si>
  <si>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</si>
  <si>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</si>
  <si>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</si>
  <si>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</si>
  <si>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</si>
  <si>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</si>
  <si>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</si>
  <si>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</si>
  <si>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</si>
  <si>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</si>
  <si>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</si>
  <si>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</si>
  <si>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</si>
  <si>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</si>
  <si>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</si>
  <si>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</si>
  <si>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</si>
  <si>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</si>
  <si>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</si>
  <si>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</si>
  <si>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</si>
  <si>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</si>
  <si>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</si>
  <si>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</si>
  <si>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</si>
  <si>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</si>
  <si>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</si>
  <si>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</si>
  <si>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</si>
  <si>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</si>
  <si>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</si>
  <si>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</si>
  <si>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</si>
  <si>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</si>
  <si>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</si>
  <si>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</si>
  <si>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</si>
  <si>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</si>
  <si>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</si>
  <si>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</si>
  <si>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</si>
  <si>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</si>
  <si>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</si>
  <si>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</si>
  <si>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</si>
  <si>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</si>
  <si>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</si>
  <si>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</si>
  <si>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</si>
  <si>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</si>
  <si>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</si>
  <si>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</si>
  <si>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</si>
  <si>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</si>
  <si>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</si>
  <si>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</si>
  <si>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</si>
  <si>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</si>
  <si>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</si>
  <si>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</si>
  <si>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</si>
  <si>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</si>
  <si>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</si>
  <si>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</si>
  <si>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</si>
  <si>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</si>
  <si>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</si>
  <si>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</si>
  <si>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</si>
  <si>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</si>
  <si>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</si>
  <si>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</si>
  <si>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</si>
  <si>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</si>
  <si>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</si>
  <si>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</si>
  <si>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</si>
  <si>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</si>
  <si>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</si>
  <si>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</si>
  <si>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</si>
  <si>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</si>
  <si>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</si>
  <si>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</si>
  <si>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</si>
  <si>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</si>
  <si>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</si>
  <si>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</si>
  <si>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</si>
  <si>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</si>
  <si>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</si>
  <si>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</si>
  <si>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</si>
  <si>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</si>
  <si>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</si>
  <si>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</si>
  <si>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</si>
  <si>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</si>
  <si>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</si>
  <si>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</si>
  <si>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</si>
  <si>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</si>
  <si>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</si>
  <si>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</si>
  <si>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</si>
  <si>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</si>
  <si>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</si>
  <si>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</si>
  <si>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</si>
  <si>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</si>
  <si>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</si>
  <si>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</si>
  <si>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</si>
  <si>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</si>
  <si>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</si>
  <si>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</si>
  <si>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</si>
  <si>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</si>
  <si>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</si>
  <si>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</si>
  <si>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</si>
  <si>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</si>
  <si>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</si>
  <si>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</si>
  <si>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</si>
  <si>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</si>
  <si>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</si>
  <si>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</si>
  <si>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</si>
  <si>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</si>
  <si>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</si>
  <si>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</si>
  <si>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</si>
  <si>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</si>
  <si>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</si>
  <si>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</si>
  <si>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</si>
  <si>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</si>
  <si>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</si>
  <si>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</si>
  <si>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</si>
  <si>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</si>
  <si>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</si>
  <si>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</si>
  <si>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</si>
  <si>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</si>
  <si>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</si>
  <si>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</si>
  <si>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</si>
  <si>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</si>
  <si>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</si>
  <si>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</si>
  <si>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</si>
  <si>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</si>
  <si>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</si>
  <si>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</si>
  <si>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</si>
  <si>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</si>
  <si>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</si>
  <si>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</si>
  <si>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</si>
  <si>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</si>
  <si>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</si>
  <si>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</si>
  <si>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</si>
  <si>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</si>
  <si>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</si>
  <si>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</si>
  <si>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</si>
  <si>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</si>
  <si>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</si>
  <si>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</si>
  <si>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</si>
  <si>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</si>
  <si>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</si>
  <si>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</si>
  <si>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</si>
  <si>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</si>
  <si>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</si>
  <si>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</si>
  <si>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</si>
  <si>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</si>
  <si>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</si>
  <si>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</si>
  <si>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</si>
  <si>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</si>
  <si>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</si>
  <si>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</si>
  <si>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</si>
  <si>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</si>
  <si>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</si>
  <si>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</si>
  <si>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</si>
  <si>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</si>
  <si>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</si>
  <si>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</si>
  <si>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</si>
  <si>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</si>
  <si>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</si>
  <si>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</si>
  <si>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</si>
  <si>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</si>
  <si>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</si>
  <si>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</si>
  <si>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</si>
  <si>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</si>
  <si>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</si>
  <si>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</si>
  <si>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</si>
  <si>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</si>
  <si>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</si>
  <si>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</si>
  <si>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</si>
  <si>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</si>
  <si>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</si>
  <si>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</si>
  <si>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</si>
  <si>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</si>
  <si>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</si>
  <si>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</si>
  <si>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</si>
  <si>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</si>
  <si>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</si>
  <si>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</si>
  <si>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</si>
  <si>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</si>
  <si>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</si>
  <si>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</si>
  <si>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</si>
  <si>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</si>
  <si>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</si>
  <si>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</si>
  <si>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</si>
  <si>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</si>
  <si>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</si>
  <si>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</si>
  <si>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</si>
  <si>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</si>
  <si>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</si>
  <si>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</si>
  <si>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</si>
  <si>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</si>
  <si>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</si>
  <si>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</si>
  <si>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</si>
  <si>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</si>
  <si>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</si>
  <si>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</si>
  <si>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</si>
  <si>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</si>
  <si>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</si>
  <si>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</si>
  <si>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</si>
  <si>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</si>
  <si>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</si>
  <si>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</si>
  <si>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</si>
  <si>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</si>
  <si>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</si>
  <si>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</si>
  <si>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</si>
  <si>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</si>
  <si>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</si>
  <si>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</si>
  <si>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</si>
  <si>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</si>
  <si>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</si>
  <si>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</si>
  <si>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</si>
  <si>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</si>
  <si>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</si>
  <si>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</si>
  <si>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</si>
  <si>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</si>
  <si>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</si>
  <si>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</si>
  <si>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</si>
  <si>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</si>
  <si>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</si>
  <si>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</si>
  <si>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</si>
  <si>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</si>
  <si>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</si>
  <si>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</si>
  <si>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</si>
  <si>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</si>
  <si>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</si>
  <si>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</si>
  <si>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</si>
  <si>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</si>
  <si>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</si>
  <si>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</si>
  <si>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</si>
  <si>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</si>
  <si>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</si>
  <si>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</si>
  <si>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</si>
  <si>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</si>
  <si>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</si>
  <si>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</si>
  <si>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</si>
  <si>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</si>
  <si>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</si>
  <si>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</si>
  <si>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</si>
  <si>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</si>
  <si>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</si>
  <si>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</si>
  <si>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</si>
  <si>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</si>
  <si>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</si>
  <si>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</si>
  <si>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</si>
  <si>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</si>
  <si>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</si>
  <si>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</si>
  <si>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</si>
  <si>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</si>
  <si>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</si>
  <si>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</si>
  <si>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</si>
  <si>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</si>
  <si>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</si>
  <si>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</si>
  <si>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</si>
  <si>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</si>
  <si>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</si>
  <si>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</si>
  <si>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</si>
  <si>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</si>
  <si>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</si>
  <si>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</si>
  <si>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</si>
  <si>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</si>
  <si>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</si>
  <si>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</si>
  <si>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</si>
  <si>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</si>
  <si>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</si>
  <si>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</si>
  <si>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</si>
  <si>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</si>
  <si>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</si>
  <si>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</si>
  <si>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</si>
  <si>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</si>
  <si>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</si>
  <si>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</si>
  <si>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</si>
  <si>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</si>
  <si>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</si>
  <si>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</si>
  <si>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</si>
  <si>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</si>
  <si>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</si>
  <si>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</si>
  <si>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</si>
  <si>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</si>
  <si>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</si>
  <si>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</si>
  <si>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</si>
  <si>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</si>
  <si>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</si>
  <si>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</si>
  <si>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</si>
  <si>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</si>
  <si>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</si>
  <si>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</si>
  <si>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</si>
  <si>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</si>
  <si>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</si>
  <si>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</si>
  <si>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</si>
  <si>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</si>
  <si>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</si>
  <si>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</si>
  <si>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</si>
  <si>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</si>
  <si>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</si>
  <si>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</si>
  <si>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</si>
  <si>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</si>
  <si>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</si>
  <si>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</si>
  <si>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</si>
  <si>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</si>
  <si>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</si>
  <si>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</si>
  <si>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</si>
  <si>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</si>
  <si>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</si>
  <si>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</si>
  <si>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</si>
  <si>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</si>
  <si>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</si>
  <si>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</si>
  <si>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</si>
  <si>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</si>
  <si>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</si>
  <si>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</si>
  <si>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</si>
  <si>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</si>
  <si>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</si>
  <si>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</si>
  <si>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</si>
  <si>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</si>
  <si>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</si>
  <si>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</si>
  <si>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</si>
  <si>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</si>
  <si>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</si>
  <si>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</si>
  <si>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</si>
  <si>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</si>
  <si>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</si>
  <si>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</si>
  <si>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</si>
  <si>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</si>
  <si>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</si>
  <si>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</si>
  <si>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</si>
  <si>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</si>
  <si>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</si>
  <si>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</si>
  <si>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</si>
  <si>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</si>
  <si>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</si>
  <si>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</si>
  <si>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</si>
  <si>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</si>
  <si>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</si>
  <si>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</si>
  <si>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</si>
  <si>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</si>
  <si>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</si>
  <si>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</si>
  <si>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</si>
  <si>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</si>
  <si>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</si>
  <si>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</si>
  <si>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</si>
  <si>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</si>
  <si>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</si>
  <si>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</si>
  <si>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</si>
  <si>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</si>
  <si>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</si>
  <si>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</si>
  <si>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</si>
  <si>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</si>
  <si>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</si>
  <si>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</si>
  <si>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</si>
  <si>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</si>
  <si>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</si>
  <si>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</si>
  <si>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</si>
  <si>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</si>
  <si>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</si>
  <si>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</si>
  <si>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</si>
  <si>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</si>
  <si>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</si>
  <si>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</si>
  <si>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</si>
  <si>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</si>
  <si>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</si>
  <si>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</si>
  <si>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</si>
  <si>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</si>
  <si>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</si>
  <si>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</si>
  <si>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</si>
  <si>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</si>
  <si>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</si>
  <si>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</si>
  <si>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</si>
  <si>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</si>
  <si>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</si>
  <si>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</si>
  <si>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</si>
  <si>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</si>
  <si>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</si>
  <si>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</si>
  <si>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</si>
  <si>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</si>
  <si>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</si>
  <si>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</si>
  <si>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</si>
  <si>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</si>
  <si>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</si>
  <si>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</si>
  <si>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</si>
  <si>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</si>
  <si>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</si>
  <si>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</si>
  <si>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</si>
  <si>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</si>
  <si>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</si>
  <si>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</si>
  <si>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</si>
  <si>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</si>
  <si>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</si>
  <si>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</si>
  <si>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</si>
  <si>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</si>
  <si>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</si>
  <si>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</si>
  <si>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</si>
  <si>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</si>
  <si>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</si>
  <si>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</si>
  <si>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</si>
  <si>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</si>
  <si>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</si>
  <si>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</si>
  <si>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</si>
  <si>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</si>
  <si>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</si>
  <si>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</si>
  <si>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</si>
  <si>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</si>
  <si>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</si>
  <si>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</si>
  <si>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</si>
  <si>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</si>
  <si>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</si>
  <si>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</si>
  <si>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</si>
  <si>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</si>
  <si>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</si>
  <si>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</si>
  <si>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</si>
  <si>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</si>
  <si>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</si>
  <si>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</si>
  <si>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</si>
  <si>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</si>
  <si>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</si>
  <si>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</si>
  <si>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</si>
  <si>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</si>
  <si>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</si>
  <si>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</si>
  <si>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</si>
  <si>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</si>
  <si>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</si>
  <si>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</si>
  <si>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</si>
  <si>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</si>
  <si>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</si>
  <si>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</si>
  <si>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</si>
  <si>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</si>
  <si>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</si>
  <si>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</si>
  <si>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</si>
  <si>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</si>
  <si>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</si>
  <si>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</si>
  <si>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</si>
  <si>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</si>
  <si>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</si>
  <si>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</si>
  <si>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</si>
  <si>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</si>
  <si>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</si>
  <si>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</si>
  <si>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</si>
  <si>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</si>
  <si>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</si>
  <si>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</si>
  <si>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</si>
  <si>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</si>
  <si>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</si>
  <si>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</si>
  <si>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</si>
  <si>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</si>
  <si>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</si>
  <si>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</si>
  <si>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</si>
  <si>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</si>
  <si>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</si>
  <si>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</si>
  <si>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</si>
  <si>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</si>
  <si>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</si>
  <si>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</si>
  <si>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</si>
  <si>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</si>
  <si>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</si>
  <si>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</si>
  <si>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</si>
  <si>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</si>
  <si>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</si>
  <si>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</si>
  <si>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</si>
  <si>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</si>
  <si>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</si>
  <si>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</si>
  <si>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</si>
  <si>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</si>
  <si>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</si>
  <si>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</si>
  <si>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</si>
  <si>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</si>
  <si>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</si>
  <si>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</si>
  <si>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</si>
  <si>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</si>
  <si>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</si>
  <si>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</si>
  <si>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</si>
  <si>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</si>
  <si>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</si>
  <si>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</si>
  <si>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</si>
  <si>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</si>
  <si>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</si>
  <si>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</si>
  <si>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</si>
  <si>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</si>
  <si>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</si>
  <si>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</si>
  <si>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</si>
  <si>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</si>
  <si>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</si>
  <si>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</si>
  <si>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</si>
  <si>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</si>
  <si>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</si>
  <si>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</si>
  <si>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</si>
  <si>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</si>
  <si>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</si>
  <si>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</si>
  <si>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</si>
  <si>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</si>
  <si>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</si>
  <si>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</si>
  <si>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</si>
  <si>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</si>
  <si>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</si>
  <si>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</si>
  <si>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</si>
  <si>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</si>
  <si>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</si>
  <si>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</si>
  <si>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</si>
  <si>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</si>
  <si>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</si>
  <si>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</si>
  <si>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</si>
  <si>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</si>
  <si>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</si>
  <si>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</si>
  <si>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</si>
  <si>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</si>
  <si>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</si>
  <si>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</si>
  <si>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</si>
  <si>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</si>
  <si>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</si>
  <si>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</si>
  <si>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</si>
  <si>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</si>
  <si>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</si>
  <si>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</si>
  <si>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</si>
  <si>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</si>
  <si>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</si>
  <si>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</si>
  <si>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</si>
  <si>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</si>
  <si>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</si>
  <si>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</si>
  <si>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</si>
  <si>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</si>
  <si>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</si>
  <si>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</si>
  <si>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</si>
  <si>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</si>
  <si>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</si>
  <si>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</si>
  <si>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</si>
  <si>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</si>
  <si>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</si>
  <si>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</si>
  <si>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</si>
  <si>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</si>
  <si>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</si>
  <si>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</si>
  <si>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</si>
  <si>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</si>
  <si>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</si>
  <si>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</si>
  <si>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</si>
  <si>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</si>
  <si>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</si>
  <si>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</si>
  <si>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</si>
  <si>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</si>
  <si>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</si>
  <si>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</si>
  <si>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</si>
  <si>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</si>
  <si>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</si>
  <si>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</si>
  <si>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</si>
  <si>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</si>
  <si>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</si>
  <si>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</si>
  <si>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</si>
  <si>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</si>
  <si>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</si>
  <si>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</si>
  <si>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</si>
  <si>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</si>
  <si>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</si>
  <si>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</si>
  <si>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</si>
  <si>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</si>
  <si>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</si>
  <si>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</si>
  <si>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</si>
  <si>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</si>
  <si>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</si>
  <si>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</si>
  <si>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</si>
  <si>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</si>
  <si>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</si>
  <si>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</si>
  <si>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</si>
  <si>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</si>
  <si>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</si>
  <si>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</si>
  <si>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</si>
  <si>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</si>
  <si>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</si>
  <si>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</si>
  <si>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</si>
  <si>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</si>
  <si>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</si>
  <si>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</si>
  <si>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</si>
  <si>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</si>
  <si>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</si>
  <si>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</si>
  <si>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</si>
  <si>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</si>
  <si>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</si>
  <si>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</si>
  <si>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</si>
  <si>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</si>
  <si>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</si>
  <si>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</si>
  <si>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</si>
  <si>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</si>
  <si>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</si>
  <si>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</si>
  <si>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</si>
  <si>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</si>
  <si>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</si>
  <si>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</si>
  <si>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</si>
  <si>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</si>
  <si>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</si>
  <si>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</si>
  <si>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</si>
  <si>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</si>
  <si>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</si>
  <si>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</si>
  <si>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</si>
  <si>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</si>
  <si>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</si>
  <si>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</si>
  <si>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</si>
  <si>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</si>
  <si>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</si>
  <si>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</si>
  <si>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</si>
  <si>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</si>
  <si>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</si>
  <si>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</si>
  <si>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</si>
  <si>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</si>
  <si>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</si>
  <si>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</si>
  <si>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</si>
  <si>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</si>
  <si>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</si>
  <si>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</si>
  <si>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</si>
  <si>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</si>
  <si>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</si>
  <si>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</si>
  <si>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</si>
  <si>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</si>
  <si>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</si>
  <si>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</si>
  <si>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</si>
  <si>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</si>
  <si>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</si>
  <si>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</si>
  <si>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</si>
  <si>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</si>
  <si>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</si>
  <si>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</si>
  <si>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</si>
  <si>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</si>
  <si>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</si>
  <si>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</si>
  <si>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</si>
  <si>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</si>
  <si>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</si>
  <si>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</si>
  <si>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</si>
  <si>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</si>
  <si>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</si>
  <si>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</si>
  <si>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</si>
  <si>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</si>
  <si>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</si>
  <si>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</si>
  <si>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</si>
  <si>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</si>
  <si>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</si>
  <si>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</si>
  <si>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</si>
  <si>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</si>
  <si>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</si>
  <si>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</si>
  <si>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</si>
  <si>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</si>
  <si>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</si>
  <si>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</si>
  <si>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</si>
  <si>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</si>
  <si>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</si>
  <si>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</si>
  <si>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</si>
  <si>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</si>
  <si>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</si>
  <si>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</si>
  <si>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</si>
  <si>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</si>
  <si>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</si>
  <si>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</si>
  <si>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</si>
  <si>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</si>
  <si>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</si>
  <si>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</si>
  <si>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</si>
  <si>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</si>
  <si>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</si>
  <si>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</si>
  <si>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</si>
  <si>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</si>
  <si>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</si>
  <si>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</si>
  <si>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</si>
  <si>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</si>
  <si>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</si>
  <si>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</si>
  <si>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</si>
  <si>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</si>
  <si>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</si>
  <si>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</si>
  <si>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</si>
  <si>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</si>
  <si>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</si>
  <si>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</si>
  <si>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</si>
  <si>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</si>
  <si>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</si>
  <si>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</si>
  <si>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</si>
  <si>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</si>
  <si>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</si>
  <si>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</si>
  <si>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</si>
  <si>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</si>
  <si>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</si>
  <si>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</si>
  <si>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</si>
  <si>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</si>
  <si>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</si>
  <si>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</si>
  <si>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</si>
  <si>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</si>
  <si>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</si>
  <si>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</si>
  <si>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</si>
  <si>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</si>
  <si>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</si>
  <si>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</si>
  <si>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</si>
  <si>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</si>
  <si>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</si>
  <si>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</si>
  <si>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</si>
  <si>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</si>
  <si>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</si>
  <si>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</si>
  <si>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</si>
  <si>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</si>
  <si>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</si>
  <si>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</si>
  <si>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</si>
  <si>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</si>
  <si>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</si>
  <si>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</si>
  <si>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</si>
  <si>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</si>
  <si>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</si>
  <si>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</si>
  <si>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</si>
  <si>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</si>
  <si>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</si>
  <si>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</si>
  <si>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</si>
  <si>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</si>
  <si>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</si>
  <si>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</si>
  <si>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</si>
  <si>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</si>
  <si>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</si>
  <si>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</si>
  <si>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</si>
  <si>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</si>
  <si>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</si>
  <si>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</si>
  <si>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</si>
  <si>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</si>
  <si>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</si>
  <si>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</si>
  <si>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</si>
  <si>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</si>
  <si>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</si>
  <si>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</si>
  <si>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</si>
  <si>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</si>
  <si>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</si>
  <si>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</si>
  <si>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</si>
  <si>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</si>
  <si>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</si>
  <si>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</si>
  <si>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</si>
  <si>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</si>
  <si>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</si>
  <si>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</si>
  <si>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</si>
  <si>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</si>
  <si>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</si>
  <si>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</si>
  <si>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</si>
  <si>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</si>
  <si>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</si>
  <si>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</si>
  <si>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</si>
  <si>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</si>
  <si>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</si>
  <si>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</si>
  <si>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</si>
  <si>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</si>
  <si>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</si>
  <si>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</si>
  <si>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</si>
  <si>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</si>
  <si>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</si>
  <si>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</si>
  <si>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</si>
  <si>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</si>
  <si>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</si>
  <si>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</si>
  <si>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</si>
  <si>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</si>
  <si>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</si>
  <si>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</si>
  <si>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</si>
  <si>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</si>
  <si>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</si>
  <si>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</si>
  <si>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</si>
  <si>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</si>
  <si>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</si>
  <si>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</si>
  <si>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</si>
  <si>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</si>
  <si>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</si>
  <si>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</si>
  <si>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</si>
  <si>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</si>
  <si>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</si>
  <si>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</si>
  <si>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</si>
  <si>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</si>
  <si>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</si>
  <si>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</si>
  <si>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</si>
  <si>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</si>
  <si>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</si>
  <si>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</si>
  <si>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</si>
  <si>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</si>
  <si>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</si>
  <si>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</si>
  <si>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</si>
  <si>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</si>
  <si>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</si>
  <si>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</si>
  <si>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</si>
  <si>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</si>
  <si>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</si>
  <si>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</si>
  <si>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</si>
  <si>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</si>
  <si>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</si>
  <si>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</si>
  <si>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</si>
  <si>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</si>
  <si>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</si>
  <si>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</si>
  <si>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</si>
  <si>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</si>
  <si>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</si>
  <si>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</si>
  <si>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</si>
  <si>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</si>
  <si>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</si>
  <si>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</si>
  <si>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</si>
  <si>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</si>
  <si>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</si>
  <si>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</si>
  <si>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</si>
  <si>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</si>
  <si>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</si>
  <si>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</si>
  <si>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</si>
  <si>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</si>
  <si>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</si>
  <si>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</si>
  <si>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</si>
  <si>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</si>
  <si>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</si>
  <si>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</si>
  <si>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</si>
  <si>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</si>
  <si>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</si>
  <si>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</si>
  <si>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</si>
  <si>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</si>
  <si>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</si>
  <si>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</si>
  <si>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</si>
  <si>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</si>
  <si>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</si>
  <si>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</si>
  <si>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</si>
  <si>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</si>
  <si>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</si>
  <si>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</si>
  <si>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</si>
  <si>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</si>
  <si>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</si>
  <si>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</si>
  <si>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</si>
  <si>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</si>
  <si>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</si>
  <si>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</si>
  <si>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</si>
  <si>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</si>
  <si>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</si>
  <si>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</si>
  <si>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</si>
  <si>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</si>
  <si>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</si>
  <si>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</si>
  <si>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</si>
  <si>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</si>
  <si>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</si>
  <si>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</si>
  <si>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</si>
  <si>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</si>
  <si>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</si>
  <si>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</si>
  <si>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</si>
  <si>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</si>
  <si>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</si>
  <si>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</si>
  <si>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</si>
  <si>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</si>
  <si>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</si>
  <si>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</si>
  <si>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</si>
  <si>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</si>
  <si>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</si>
  <si>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</si>
  <si>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</si>
  <si>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</si>
  <si>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</si>
  <si>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</si>
  <si>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</si>
  <si>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</si>
  <si>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</si>
  <si>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</si>
  <si>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</si>
  <si>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</si>
  <si>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</si>
  <si>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</si>
  <si>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</si>
  <si>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</si>
  <si>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</si>
  <si>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</si>
  <si>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</si>
  <si>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</si>
  <si>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</si>
  <si>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</si>
  <si>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</si>
  <si>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</si>
  <si>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</si>
  <si>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</si>
  <si>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</si>
  <si>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</si>
  <si>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</si>
  <si>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</si>
  <si>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</si>
  <si>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</si>
  <si>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</si>
  <si>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</si>
  <si>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</si>
  <si>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</si>
  <si>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</si>
  <si>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</si>
  <si>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</si>
  <si>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</si>
  <si>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</si>
  <si>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</si>
  <si>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</si>
  <si>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</si>
  <si>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</si>
  <si>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</si>
  <si>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</si>
  <si>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</si>
  <si>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</si>
  <si>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</si>
  <si>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</si>
  <si>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</si>
  <si>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</si>
  <si>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</si>
  <si>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</si>
  <si>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</si>
  <si>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</si>
  <si>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</si>
  <si>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</si>
  <si>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</si>
  <si>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</si>
  <si>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</si>
  <si>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</si>
  <si>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</si>
  <si>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</si>
  <si>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</si>
  <si>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</si>
  <si>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</si>
  <si>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</si>
  <si>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</si>
  <si>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</si>
  <si>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</si>
  <si>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</si>
  <si>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</si>
  <si>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</si>
  <si>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</si>
  <si>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</si>
  <si>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</si>
  <si>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</si>
  <si>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</si>
  <si>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</si>
  <si>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</si>
  <si>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</si>
  <si>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</si>
  <si>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</si>
  <si>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</si>
  <si>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</si>
  <si>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</si>
  <si>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</si>
  <si>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</si>
  <si>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</si>
  <si>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</si>
  <si>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</si>
  <si>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</si>
  <si>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</si>
  <si>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</si>
  <si>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</si>
  <si>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</si>
  <si>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</si>
  <si>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</si>
  <si>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</si>
  <si>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</si>
  <si>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</si>
  <si>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</si>
  <si>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</si>
  <si>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</si>
  <si>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</si>
  <si>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</si>
  <si>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</si>
  <si>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</si>
  <si>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</si>
  <si>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</si>
  <si>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</si>
  <si>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</si>
  <si>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</si>
  <si>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</si>
  <si>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</si>
  <si>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</si>
  <si>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</si>
  <si>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</si>
  <si>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</si>
  <si>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</si>
  <si>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</si>
  <si>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</si>
  <si>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</si>
  <si>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</si>
  <si>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</si>
  <si>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</si>
  <si>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</si>
  <si>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</si>
  <si>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</si>
  <si>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</si>
  <si>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</si>
  <si>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</si>
  <si>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</si>
  <si>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</si>
  <si>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</si>
  <si>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</si>
  <si>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</si>
  <si>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</si>
  <si>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</si>
  <si>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</si>
  <si>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</si>
  <si>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</si>
  <si>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</si>
  <si>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</si>
  <si>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</si>
  <si>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</si>
  <si>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</si>
  <si>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</si>
  <si>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</si>
  <si>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</si>
  <si>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</si>
  <si>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</si>
  <si>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</si>
  <si>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</si>
  <si>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</si>
  <si>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</si>
  <si>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</si>
  <si>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</si>
  <si>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</si>
  <si>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</si>
  <si>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</si>
  <si>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</si>
  <si>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</si>
  <si>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</si>
  <si>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</si>
  <si>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</si>
  <si>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</si>
  <si>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</si>
  <si>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</si>
  <si>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</si>
  <si>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</si>
  <si>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</si>
  <si>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</si>
  <si>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</si>
  <si>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</si>
  <si>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</si>
  <si>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</si>
  <si>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</si>
  <si>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</si>
  <si>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</si>
  <si>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</si>
  <si>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</si>
  <si>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</si>
  <si>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</si>
  <si>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</si>
  <si>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</si>
  <si>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</si>
  <si>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</si>
  <si>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</si>
  <si>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</si>
  <si>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</si>
  <si>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</si>
  <si>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</si>
  <si>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</si>
  <si>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</si>
  <si>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</si>
  <si>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</si>
  <si>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</si>
  <si>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</si>
  <si>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</si>
  <si>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</si>
  <si>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</si>
  <si>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</si>
  <si>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</si>
  <si>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</si>
  <si>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</si>
  <si>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</si>
  <si>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</si>
  <si>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</si>
  <si>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</si>
  <si>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</si>
  <si>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</si>
  <si>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</si>
  <si>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</si>
  <si>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</si>
  <si>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</si>
  <si>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</si>
  <si>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</si>
  <si>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</si>
  <si>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</si>
  <si>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</si>
  <si>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</si>
  <si>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</si>
  <si>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</si>
  <si>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</si>
  <si>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</si>
  <si>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</si>
  <si>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</si>
  <si>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</si>
  <si>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</si>
  <si>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</si>
  <si>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</si>
  <si>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</si>
  <si>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</si>
  <si>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</si>
  <si>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</si>
  <si>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</si>
  <si>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</si>
  <si>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</si>
  <si>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</si>
  <si>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</si>
  <si>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</si>
  <si>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</si>
  <si>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</si>
  <si>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</si>
  <si>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</si>
  <si>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</si>
  <si>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</si>
  <si>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</si>
  <si>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</si>
  <si>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</si>
  <si>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</si>
  <si>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</si>
  <si>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</si>
  <si>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</si>
  <si>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</si>
  <si>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</si>
  <si>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</si>
  <si>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</si>
  <si>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</si>
  <si>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</si>
  <si>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</si>
  <si>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</si>
  <si>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</si>
  <si>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</si>
  <si>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</si>
  <si>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</si>
  <si>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</si>
  <si>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</si>
  <si>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</si>
  <si>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</si>
  <si>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</si>
  <si>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</si>
  <si>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</si>
  <si>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</si>
  <si>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</si>
  <si>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</si>
  <si>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</si>
  <si>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</si>
  <si>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</si>
  <si>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</si>
  <si>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</si>
  <si>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</si>
  <si>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</si>
  <si>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</si>
  <si>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</si>
  <si>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</si>
  <si>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</si>
  <si>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</si>
  <si>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</si>
  <si>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</si>
  <si>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</si>
  <si>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</si>
  <si>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</si>
  <si>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</si>
  <si>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</si>
  <si>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</si>
  <si>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</si>
  <si>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</si>
  <si>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</si>
  <si>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</si>
  <si>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</si>
  <si>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</si>
  <si>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</si>
  <si>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</si>
  <si>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</si>
  <si>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</si>
  <si>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</si>
  <si>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</si>
  <si>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</si>
  <si>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</si>
  <si>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</si>
  <si>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</si>
  <si>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</si>
  <si>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</si>
  <si>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</si>
  <si>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</si>
  <si>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</si>
  <si>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</si>
  <si>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</si>
  <si>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</si>
  <si>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</si>
  <si>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</si>
  <si>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</si>
  <si>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</si>
  <si>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</si>
  <si>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</si>
  <si>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</si>
  <si>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</si>
  <si>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</si>
  <si>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</si>
  <si>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</si>
  <si>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</si>
  <si>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</si>
  <si>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</si>
  <si>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</si>
  <si>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</si>
  <si>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</si>
  <si>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</si>
  <si>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</si>
  <si>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</si>
  <si>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</si>
  <si>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</si>
  <si>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</si>
  <si>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</si>
  <si>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</si>
  <si>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</si>
  <si>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</si>
  <si>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</si>
  <si>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</si>
  <si>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</si>
  <si>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</si>
  <si>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</si>
  <si>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</si>
  <si>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</si>
  <si>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</si>
  <si>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</si>
  <si>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</si>
  <si>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</si>
  <si>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</si>
  <si>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</si>
  <si>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</si>
  <si>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</si>
  <si>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</si>
  <si>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</si>
  <si>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</si>
  <si>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</si>
  <si>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</si>
  <si>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</si>
  <si>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</si>
  <si>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</si>
  <si>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</si>
  <si>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</si>
  <si>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</si>
  <si>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</si>
  <si>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</si>
  <si>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</si>
  <si>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</si>
  <si>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</si>
  <si>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</si>
  <si>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</si>
  <si>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</si>
  <si>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</si>
  <si>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</si>
  <si>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</si>
  <si>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</si>
  <si>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</si>
  <si>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</si>
  <si>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</si>
  <si>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</si>
  <si>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</si>
  <si>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</si>
  <si>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</si>
  <si>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</si>
  <si>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</si>
  <si>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</si>
  <si>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</si>
  <si>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</si>
  <si>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</si>
  <si>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</si>
  <si>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</si>
  <si>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</si>
  <si>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</si>
  <si>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</si>
  <si>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</si>
  <si>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</si>
  <si>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</si>
  <si>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</si>
  <si>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</si>
  <si>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</si>
  <si>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</si>
  <si>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</si>
  <si>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</si>
  <si>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</si>
  <si>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</si>
  <si>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</si>
  <si>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</si>
  <si>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</si>
  <si>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</si>
  <si>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</si>
  <si>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</si>
  <si>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</si>
  <si>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</si>
  <si>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</si>
  <si>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</si>
  <si>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</si>
  <si>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</si>
  <si>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</si>
  <si>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</si>
  <si>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</si>
  <si>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</si>
  <si>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</si>
  <si>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</si>
  <si>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</si>
  <si>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</si>
  <si>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</si>
  <si>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</si>
  <si>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</si>
  <si>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</si>
  <si>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</si>
  <si>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</si>
  <si>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</si>
  <si>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</si>
  <si>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</si>
  <si>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</si>
  <si>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</si>
  <si>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</si>
  <si>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</si>
  <si>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</si>
  <si>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</si>
  <si>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</si>
  <si>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</si>
  <si>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</si>
  <si>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</si>
  <si>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</si>
  <si>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</si>
  <si>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</si>
  <si>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</si>
  <si>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</si>
  <si>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</si>
  <si>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</si>
  <si>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</si>
  <si>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</si>
  <si>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</si>
  <si>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</si>
  <si>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</si>
  <si>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</si>
  <si>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</si>
  <si>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</si>
  <si>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</si>
  <si>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</si>
  <si>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</si>
  <si>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</si>
  <si>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</si>
  <si>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</si>
  <si>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</si>
  <si>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</si>
  <si>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</si>
  <si>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</si>
  <si>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</si>
  <si>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</si>
  <si>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</si>
  <si>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</si>
  <si>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</si>
  <si>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</si>
  <si>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</si>
  <si>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</si>
  <si>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</si>
  <si>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</si>
  <si>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</si>
  <si>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</si>
  <si>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</si>
  <si>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</si>
  <si>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</si>
  <si>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</si>
  <si>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</si>
  <si>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</si>
  <si>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</si>
  <si>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</si>
  <si>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</si>
  <si>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</si>
  <si>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</si>
  <si>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</si>
  <si>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</si>
  <si>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</si>
  <si>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</si>
  <si>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</si>
  <si>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</si>
  <si>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</si>
  <si>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</si>
  <si>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</si>
  <si>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</si>
  <si>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</si>
  <si>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</si>
  <si>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</si>
  <si>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</si>
  <si>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</si>
  <si>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</si>
  <si>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</si>
  <si>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</si>
  <si>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</si>
  <si>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</si>
  <si>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</si>
  <si>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</si>
  <si>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</si>
  <si>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</si>
  <si>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</si>
  <si>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</si>
  <si>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</si>
  <si>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</si>
  <si>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</si>
  <si>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</si>
  <si>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</si>
  <si>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</si>
  <si>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</si>
  <si>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</si>
  <si>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</si>
  <si>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</si>
  <si>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</si>
  <si>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</si>
  <si>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</si>
  <si>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</si>
  <si>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</si>
  <si>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</si>
  <si>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</si>
  <si>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</si>
  <si>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</si>
  <si>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</si>
  <si>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</si>
  <si>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</si>
  <si>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</si>
  <si>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</si>
  <si>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</si>
  <si>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</si>
  <si>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</si>
  <si>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</si>
  <si>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</si>
  <si>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</si>
  <si>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</si>
  <si>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</si>
  <si>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</si>
  <si>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</si>
  <si>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</si>
  <si>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</si>
  <si>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</si>
  <si>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</si>
  <si>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</si>
  <si>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</si>
  <si>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</si>
  <si>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</si>
  <si>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</si>
  <si>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</si>
  <si>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</si>
  <si>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</si>
  <si>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</si>
  <si>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</si>
  <si>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</si>
  <si>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</si>
  <si>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</si>
  <si>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</si>
  <si>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</si>
  <si>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</si>
  <si>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</si>
  <si>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</si>
  <si>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</si>
  <si>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</si>
  <si>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</si>
  <si>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</si>
  <si>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</si>
  <si>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</si>
  <si>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</si>
  <si>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</si>
  <si>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</si>
  <si>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</si>
  <si>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</si>
  <si>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</si>
  <si>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</si>
  <si>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</si>
  <si>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</si>
  <si>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</si>
  <si>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</si>
  <si>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</si>
  <si>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</si>
  <si>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</si>
  <si>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</si>
  <si>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</si>
  <si>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</si>
  <si>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</si>
  <si>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</si>
  <si>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</si>
  <si>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</si>
  <si>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</si>
  <si>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</si>
  <si>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</si>
  <si>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</si>
  <si>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</si>
  <si>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</si>
  <si>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</si>
  <si>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</si>
  <si>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</si>
  <si>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</si>
  <si>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</si>
  <si>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</si>
  <si>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</si>
  <si>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</si>
  <si>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</si>
  <si>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</si>
  <si>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</si>
  <si>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</si>
  <si>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</si>
  <si>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</si>
  <si>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</si>
  <si>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</si>
  <si>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</si>
  <si>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</si>
  <si>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</si>
  <si>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</si>
  <si>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</si>
  <si>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</si>
  <si>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</si>
  <si>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</si>
  <si>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</si>
  <si>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</si>
  <si>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</si>
  <si>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</si>
  <si>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</si>
  <si>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</si>
  <si>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</si>
  <si>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</si>
  <si>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</si>
  <si>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</si>
  <si>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</si>
  <si>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</si>
  <si>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</si>
  <si>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</si>
  <si>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</si>
  <si>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</si>
  <si>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</si>
  <si>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</si>
  <si>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</si>
  <si>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</si>
  <si>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</si>
  <si>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</si>
  <si>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</si>
  <si>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</si>
  <si>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</si>
  <si>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</si>
  <si>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</si>
  <si>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</si>
  <si>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</si>
  <si>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</si>
  <si>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</si>
  <si>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</si>
  <si>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</si>
  <si>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</si>
  <si>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</si>
  <si>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</si>
  <si>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</si>
  <si>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</si>
  <si>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</si>
  <si>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</si>
  <si>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</si>
  <si>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</si>
  <si>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</si>
  <si>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</si>
  <si>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</si>
  <si>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</si>
  <si>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</si>
  <si>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</si>
  <si>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</si>
  <si>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</si>
  <si>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</si>
  <si>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</si>
  <si>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</si>
  <si>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</si>
  <si>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</si>
  <si>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</si>
  <si>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</si>
  <si>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</si>
  <si>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</si>
  <si>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</si>
  <si>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</si>
  <si>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</si>
  <si>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</si>
  <si>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</si>
  <si>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</si>
  <si>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</si>
  <si>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</si>
  <si>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</si>
  <si>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</si>
  <si>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</si>
  <si>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</si>
  <si>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</si>
  <si>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</si>
  <si>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</si>
  <si>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</si>
  <si>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</si>
  <si>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</si>
  <si>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</si>
  <si>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</si>
  <si>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</si>
  <si>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</si>
  <si>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</si>
  <si>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</si>
  <si>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</si>
  <si>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</si>
  <si>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</si>
  <si>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</si>
  <si>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</si>
  <si>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</si>
  <si>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</si>
  <si>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</si>
  <si>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</si>
  <si>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</si>
  <si>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</si>
  <si>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</si>
  <si>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</si>
  <si>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</si>
  <si>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</si>
  <si>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</si>
  <si>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</si>
  <si>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</si>
  <si>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</si>
  <si>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</si>
  <si>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</si>
  <si>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</si>
  <si>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</si>
  <si>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</si>
  <si>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</si>
  <si>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</si>
  <si>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</si>
  <si>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</si>
  <si>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</si>
  <si>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</si>
  <si>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</si>
  <si>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</si>
  <si>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</si>
  <si>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</si>
  <si>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</si>
  <si>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</si>
  <si>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</si>
  <si>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</si>
  <si>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</si>
  <si>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</si>
  <si>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</si>
  <si>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</si>
  <si>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</si>
  <si>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</si>
  <si>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</si>
  <si>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</si>
  <si>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</si>
  <si>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</si>
  <si>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</si>
  <si>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</si>
  <si>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</si>
  <si>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</si>
  <si>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</si>
  <si>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</si>
  <si>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</si>
  <si>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</si>
  <si>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</si>
  <si>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</si>
  <si>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</si>
  <si>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</si>
  <si>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</si>
  <si>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</si>
  <si>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</si>
  <si>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</si>
  <si>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</si>
  <si>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</si>
  <si>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</si>
  <si>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</si>
  <si>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</si>
  <si>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</si>
  <si>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</si>
  <si>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</si>
  <si>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</si>
  <si>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</si>
  <si>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</si>
  <si>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</si>
  <si>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</si>
  <si>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</si>
  <si>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</si>
  <si>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</si>
  <si>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</si>
  <si>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</si>
  <si>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</si>
  <si>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</si>
  <si>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</si>
  <si>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</si>
  <si>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</si>
  <si>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</si>
  <si>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</si>
  <si>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</si>
  <si>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</si>
  <si>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</si>
  <si>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</si>
  <si>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</si>
  <si>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</si>
  <si>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</si>
  <si>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</si>
  <si>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</si>
  <si>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</si>
  <si>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</si>
  <si>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</si>
  <si>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</si>
  <si>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</si>
  <si>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</si>
  <si>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</si>
  <si>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</si>
  <si>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</si>
  <si>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</si>
  <si>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</si>
  <si>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</si>
  <si>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</si>
  <si>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</si>
  <si>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</si>
  <si>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</si>
  <si>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</si>
  <si>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</si>
  <si>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</si>
  <si>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</si>
  <si>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</si>
  <si>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</si>
  <si>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</si>
  <si>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</si>
  <si>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</si>
  <si>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</si>
  <si>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</si>
  <si>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</si>
  <si>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</si>
  <si>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</si>
  <si>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</si>
  <si>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</si>
  <si>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</si>
  <si>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</si>
  <si>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</si>
  <si>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</si>
  <si>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</si>
  <si>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</si>
  <si>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</si>
  <si>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</si>
  <si>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</si>
  <si>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</si>
  <si>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</si>
  <si>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</si>
  <si>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</si>
  <si>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</si>
  <si>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</si>
  <si>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</si>
  <si>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</si>
  <si>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</si>
  <si>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</si>
  <si>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</si>
  <si>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</si>
  <si>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</si>
  <si>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</si>
  <si>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</si>
  <si>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</si>
  <si>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</si>
  <si>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</si>
  <si>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</si>
  <si>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</si>
  <si>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</si>
  <si>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</si>
  <si>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</si>
  <si>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</si>
  <si>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</si>
  <si>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</si>
  <si>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</si>
  <si>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</si>
  <si>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</si>
  <si>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</si>
  <si>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</si>
  <si>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</si>
  <si>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</si>
  <si>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</si>
  <si>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</si>
  <si>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</si>
  <si>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</si>
  <si>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</si>
  <si>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</si>
  <si>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</si>
  <si>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</si>
  <si>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</si>
  <si>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</si>
  <si>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</si>
  <si>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</si>
  <si>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</si>
  <si>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</si>
  <si>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</si>
  <si>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</si>
  <si>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</si>
  <si>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</si>
  <si>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</si>
  <si>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</si>
  <si>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</si>
  <si>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</si>
  <si>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</si>
  <si>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</si>
  <si>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</si>
  <si>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</si>
  <si>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</si>
  <si>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</si>
  <si>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</si>
  <si>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</si>
  <si>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</si>
  <si>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</si>
  <si>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</si>
  <si>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</si>
  <si>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</si>
  <si>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</si>
  <si>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</si>
  <si>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</si>
  <si>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</si>
  <si>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</si>
  <si>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</si>
  <si>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</si>
  <si>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</si>
  <si>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</si>
  <si>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</si>
  <si>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</si>
  <si>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</si>
  <si>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</si>
  <si>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</si>
  <si>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</si>
  <si>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</si>
  <si>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</si>
  <si>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</si>
  <si>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</si>
  <si>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</si>
  <si>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</si>
  <si>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</si>
  <si>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</si>
  <si>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</si>
  <si>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</si>
  <si>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</si>
  <si>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</si>
  <si>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</si>
  <si>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</si>
  <si>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</si>
  <si>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</si>
  <si>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</si>
  <si>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</si>
  <si>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</si>
  <si>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</si>
  <si>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</si>
  <si>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</si>
  <si>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</si>
  <si>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</si>
  <si>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</si>
  <si>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</si>
  <si>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</si>
  <si>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</si>
  <si>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</si>
  <si>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</si>
  <si>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</si>
  <si>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</si>
  <si>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</si>
  <si>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</si>
  <si>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</si>
  <si>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</si>
  <si>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</si>
  <si>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</si>
  <si>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</si>
  <si>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</si>
  <si>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</si>
  <si>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</si>
  <si>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</si>
  <si>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</si>
  <si>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</si>
  <si>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</si>
  <si>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</si>
  <si>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</si>
  <si>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</si>
  <si>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</si>
  <si>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</si>
  <si>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</si>
  <si>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</si>
  <si>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</si>
  <si>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</si>
  <si>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</si>
  <si>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</si>
  <si>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</si>
  <si>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</si>
  <si>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</si>
  <si>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</si>
  <si>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</si>
  <si>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</si>
  <si>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</si>
  <si>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</si>
  <si>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</si>
  <si>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</si>
  <si>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</si>
  <si>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</si>
  <si>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</si>
  <si>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</si>
  <si>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</si>
  <si>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</si>
  <si>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</si>
  <si>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</si>
  <si>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</si>
  <si>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</si>
  <si>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</si>
  <si>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</si>
  <si>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</si>
  <si>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</si>
  <si>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</si>
  <si>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</si>
  <si>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</si>
  <si>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</si>
  <si>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</si>
  <si>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</si>
  <si>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</si>
  <si>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</si>
  <si>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</si>
  <si>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</si>
  <si>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</si>
  <si>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</si>
  <si>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</si>
  <si>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</si>
  <si>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</si>
  <si>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</si>
  <si>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</si>
  <si>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</si>
  <si>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</si>
  <si>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</si>
  <si>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</si>
  <si>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</si>
  <si>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</si>
  <si>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</si>
  <si>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</si>
  <si>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</si>
  <si>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</si>
  <si>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</si>
  <si>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</si>
  <si>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</si>
  <si>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</si>
  <si>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</si>
  <si>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</si>
  <si>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</si>
  <si>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</si>
  <si>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</si>
  <si>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</si>
  <si>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</si>
  <si>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</si>
  <si>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</si>
  <si>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</si>
  <si>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</si>
  <si>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</si>
  <si>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</si>
  <si>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</si>
  <si>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</si>
  <si>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</si>
  <si>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</si>
  <si>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</si>
  <si>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</si>
  <si>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</si>
  <si>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</si>
  <si>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</si>
  <si>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</si>
  <si>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</si>
  <si>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</si>
  <si>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</si>
  <si>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</si>
  <si>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</si>
  <si>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</si>
  <si>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</si>
  <si>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</si>
  <si>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</si>
  <si>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</si>
  <si>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</si>
  <si>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</si>
  <si>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</si>
  <si>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</si>
  <si>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</si>
  <si>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</si>
  <si>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</si>
  <si>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</si>
  <si>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</si>
  <si>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</si>
  <si>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</si>
  <si>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</si>
  <si>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</si>
  <si>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</si>
  <si>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</si>
  <si>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</si>
  <si>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</si>
  <si>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</si>
  <si>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</si>
  <si>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</si>
  <si>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</si>
  <si>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</si>
  <si>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</si>
  <si>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</si>
  <si>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</si>
  <si>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</si>
  <si>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</si>
  <si>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</si>
  <si>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</si>
  <si>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</si>
  <si>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</si>
  <si>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</si>
  <si>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</si>
  <si>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</si>
  <si>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</si>
  <si>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</si>
  <si>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</si>
  <si>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</si>
  <si>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</si>
  <si>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</si>
  <si>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</si>
  <si>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</si>
  <si>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</si>
  <si>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</si>
  <si>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</si>
  <si>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</si>
  <si>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</si>
  <si>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</si>
  <si>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</si>
  <si>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</si>
  <si>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</si>
  <si>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</si>
  <si>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</si>
  <si>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</si>
  <si>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</si>
  <si>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</si>
  <si>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</si>
  <si>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</si>
  <si>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</si>
  <si>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</si>
  <si>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</si>
  <si>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</si>
  <si>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</si>
  <si>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</si>
  <si>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</si>
  <si>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</si>
  <si>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</si>
  <si>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</si>
  <si>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</si>
  <si>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</si>
  <si>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</si>
  <si>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</si>
  <si>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</si>
  <si>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</si>
  <si>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</si>
  <si>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</si>
  <si>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</si>
  <si>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</si>
  <si>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</si>
  <si>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</si>
  <si>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</si>
  <si>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</si>
  <si>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</si>
  <si>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</si>
  <si>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</si>
  <si>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</si>
  <si>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</si>
  <si>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</si>
  <si>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</si>
  <si>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</si>
  <si>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</si>
  <si>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</si>
  <si>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</si>
  <si>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</si>
  <si>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</si>
  <si>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</si>
  <si>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</si>
  <si>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</si>
  <si>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</si>
  <si>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</si>
  <si>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</si>
  <si>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</si>
  <si>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</si>
  <si>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</si>
  <si>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</si>
  <si>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</si>
  <si>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</si>
  <si>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</si>
  <si>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</si>
  <si>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</si>
  <si>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</si>
  <si>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</si>
  <si>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</si>
  <si>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</si>
  <si>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</si>
  <si>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</si>
  <si>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</si>
  <si>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</si>
  <si>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</si>
  <si>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</si>
  <si>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</si>
  <si>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</si>
  <si>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</si>
  <si>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</si>
  <si>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</si>
  <si>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</si>
  <si>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</si>
  <si>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</si>
  <si>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</si>
  <si>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</si>
  <si>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</si>
  <si>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</si>
  <si>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</si>
  <si>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</si>
  <si>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</si>
  <si>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</si>
  <si>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</si>
  <si>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</si>
  <si>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</si>
  <si>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</si>
  <si>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</si>
  <si>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</si>
  <si>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</si>
  <si>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</si>
  <si>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</si>
  <si>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</si>
  <si>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</si>
  <si>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</si>
  <si>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</si>
  <si>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</si>
  <si>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</si>
  <si>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</si>
  <si>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</si>
  <si>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</si>
  <si>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</si>
  <si>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</si>
  <si>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</si>
  <si>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</si>
  <si>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</si>
  <si>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</si>
  <si>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</si>
  <si>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</si>
  <si>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</si>
  <si>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</si>
  <si>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</si>
  <si>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</si>
  <si>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</si>
  <si>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</si>
  <si>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</si>
  <si>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</si>
  <si>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</si>
  <si>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</si>
  <si>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</si>
  <si>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</si>
  <si>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</si>
  <si>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</si>
  <si>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</si>
  <si>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</si>
  <si>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</si>
  <si>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</si>
  <si>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</si>
  <si>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</si>
  <si>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</si>
  <si>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</si>
  <si>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</si>
  <si>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</si>
  <si>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</si>
  <si>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</si>
  <si>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</si>
  <si>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</si>
  <si>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</si>
  <si>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</si>
  <si>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</si>
  <si>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</si>
  <si>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</si>
  <si>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</si>
  <si>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</si>
  <si>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</si>
  <si>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</si>
  <si>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</si>
  <si>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</si>
  <si>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</si>
  <si>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</si>
  <si>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</si>
  <si>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</si>
  <si>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</si>
  <si>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</si>
  <si>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</si>
  <si>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</si>
  <si>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</si>
  <si>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</si>
  <si>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</si>
  <si>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</si>
  <si>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</si>
  <si>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</si>
  <si>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</si>
  <si>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</si>
  <si>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</si>
  <si>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</si>
  <si>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</si>
  <si>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</si>
  <si>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</si>
  <si>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</si>
  <si>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</si>
  <si>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</si>
  <si>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</si>
  <si>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</si>
  <si>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</si>
  <si>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</si>
  <si>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</si>
  <si>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</si>
  <si>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</si>
  <si>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</si>
  <si>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</si>
  <si>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</si>
  <si>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</si>
  <si>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</si>
  <si>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</si>
  <si>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</si>
  <si>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</si>
  <si>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</si>
  <si>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</si>
  <si>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</si>
  <si>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</si>
  <si>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</si>
  <si>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</si>
  <si>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</si>
  <si>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</si>
  <si>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</si>
  <si>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</si>
  <si>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</si>
  <si>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</si>
  <si>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</si>
  <si>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</si>
  <si>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</si>
  <si>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</si>
  <si>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</si>
  <si>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</si>
  <si>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</si>
  <si>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</si>
  <si>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</si>
  <si>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</si>
  <si>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</si>
  <si>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</si>
  <si>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</si>
  <si>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</si>
  <si>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</si>
  <si>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</si>
  <si>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</si>
  <si>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</si>
  <si>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</si>
  <si>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</si>
  <si>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</si>
  <si>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</si>
  <si>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</si>
  <si>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</si>
  <si>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</si>
  <si>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</si>
  <si>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</si>
  <si>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</si>
  <si>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</si>
  <si>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</si>
  <si>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</si>
  <si>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</si>
  <si>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</si>
  <si>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</si>
  <si>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</si>
  <si>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</si>
  <si>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</si>
  <si>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</si>
  <si>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</si>
  <si>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</si>
  <si>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</si>
  <si>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</si>
  <si>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</si>
  <si>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</si>
  <si>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</si>
  <si>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</si>
  <si>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</si>
  <si>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</si>
  <si>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</si>
  <si>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</si>
  <si>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</si>
  <si>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</si>
  <si>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</si>
  <si>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</si>
  <si>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</si>
  <si>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</si>
  <si>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</si>
  <si>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</si>
  <si>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</si>
  <si>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</si>
  <si>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</si>
  <si>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</si>
  <si>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</si>
  <si>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</si>
  <si>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</si>
  <si>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</si>
  <si>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</si>
  <si>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</si>
  <si>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</si>
  <si>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</si>
  <si>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</si>
  <si>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</si>
  <si>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</si>
  <si>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</si>
  <si>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</si>
  <si>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</si>
  <si>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</si>
  <si>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</si>
  <si>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</si>
  <si>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</si>
  <si>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</si>
  <si>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</si>
  <si>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</si>
  <si>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</si>
  <si>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</si>
  <si>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</si>
  <si>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</si>
  <si>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</si>
  <si>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</si>
  <si>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</si>
  <si>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</si>
  <si>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</si>
  <si>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</si>
  <si>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</si>
  <si>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</si>
  <si>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</si>
  <si>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</si>
  <si>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</si>
  <si>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</si>
  <si>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</si>
  <si>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</si>
  <si>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</si>
  <si>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</si>
  <si>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</si>
  <si>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</si>
  <si>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</si>
  <si>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</si>
  <si>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</si>
  <si>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</si>
  <si>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</si>
  <si>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</si>
  <si>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</si>
  <si>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</si>
  <si>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</si>
  <si>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</si>
  <si>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</si>
  <si>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</si>
  <si>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</si>
  <si>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</si>
  <si>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</si>
  <si>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</si>
  <si>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</si>
  <si>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</si>
  <si>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</si>
  <si>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</si>
  <si>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</si>
  <si>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</si>
  <si>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</si>
  <si>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</si>
  <si>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</si>
  <si>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</si>
  <si>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</si>
  <si>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</si>
  <si>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</si>
  <si>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</si>
  <si>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</si>
  <si>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</si>
  <si>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</si>
  <si>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</si>
  <si>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</si>
  <si>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</si>
  <si>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</si>
  <si>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</si>
  <si>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</si>
  <si>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</si>
  <si>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</si>
  <si>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</si>
  <si>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</si>
  <si>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</si>
  <si>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</si>
  <si>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</si>
  <si>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</si>
  <si>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</si>
  <si>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</si>
  <si>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</si>
  <si>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</si>
  <si>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</si>
  <si>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</si>
  <si>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</si>
  <si>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</si>
  <si>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</si>
  <si>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</si>
  <si>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</si>
  <si>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</si>
  <si>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</si>
  <si>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</si>
  <si>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</si>
  <si>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</si>
  <si>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</si>
  <si>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</si>
  <si>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</si>
  <si>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</si>
  <si>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</si>
  <si>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</si>
  <si>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</si>
  <si>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</si>
  <si>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</si>
  <si>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</si>
  <si>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</si>
  <si>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</si>
  <si>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</si>
  <si>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</si>
  <si>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</si>
  <si>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</si>
  <si>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</si>
  <si>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</si>
  <si>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</si>
  <si>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</si>
  <si>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</si>
  <si>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</si>
  <si>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</si>
  <si>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</si>
  <si>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</si>
  <si>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</si>
  <si>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</si>
  <si>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</si>
  <si>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</si>
  <si>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</si>
  <si>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</si>
  <si>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</si>
  <si>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</si>
  <si>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</si>
  <si>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</si>
  <si>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</si>
  <si>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</si>
  <si>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</si>
  <si>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</si>
  <si>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</si>
  <si>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</si>
  <si>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</si>
  <si>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</si>
  <si>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</si>
  <si>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</si>
  <si>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</si>
  <si>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</si>
  <si>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</si>
  <si>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</si>
  <si>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</si>
  <si>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</si>
  <si>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</si>
  <si>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</si>
  <si>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</si>
  <si>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</si>
  <si>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</si>
  <si>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</si>
  <si>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</si>
  <si>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</si>
  <si>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</si>
  <si>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</si>
  <si>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</si>
  <si>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</si>
  <si>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</si>
  <si>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</si>
  <si>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</si>
  <si>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</si>
  <si>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</si>
  <si>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</si>
  <si>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</si>
  <si>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</si>
  <si>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</si>
  <si>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</si>
  <si>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</si>
  <si>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</si>
  <si>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</si>
  <si>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</si>
  <si>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</si>
  <si>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</si>
  <si>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</si>
  <si>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</si>
  <si>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</si>
  <si>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</si>
  <si>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</si>
  <si>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</si>
  <si>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</si>
  <si>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</si>
  <si>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</si>
  <si>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</si>
  <si>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</si>
  <si>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</si>
  <si>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</si>
  <si>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</si>
  <si>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</si>
  <si>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</si>
  <si>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</si>
  <si>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</si>
  <si>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</si>
  <si>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</si>
  <si>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</si>
  <si>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</si>
  <si>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</si>
  <si>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</si>
  <si>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</si>
  <si>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</si>
  <si>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</si>
  <si>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</si>
  <si>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</si>
  <si>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</si>
  <si>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</si>
  <si>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</si>
  <si>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</si>
  <si>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</si>
  <si>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</si>
  <si>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</si>
  <si>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</si>
  <si>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</si>
  <si>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</si>
  <si>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</si>
  <si>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</si>
  <si>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</si>
  <si>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</si>
  <si>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</si>
  <si>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</si>
  <si>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</si>
  <si>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</si>
  <si>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</si>
  <si>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</si>
  <si>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</si>
  <si>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</si>
  <si>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</si>
  <si>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</si>
  <si>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</si>
  <si>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</si>
  <si>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</si>
  <si>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</si>
  <si>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</si>
  <si>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</si>
  <si>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</si>
  <si>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</si>
  <si>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</si>
  <si>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</si>
  <si>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</si>
  <si>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</si>
  <si>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</si>
  <si>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</si>
  <si>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</si>
  <si>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</si>
  <si>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</si>
  <si>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</si>
  <si>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</si>
  <si>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</si>
  <si>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</si>
  <si>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</si>
  <si>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</si>
  <si>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</si>
  <si>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</si>
  <si>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</si>
  <si>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</si>
  <si>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</si>
  <si>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</si>
  <si>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</si>
  <si>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</si>
  <si>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</si>
  <si>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</si>
  <si>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</si>
  <si>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</si>
  <si>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</si>
  <si>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</si>
  <si>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</si>
  <si>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</si>
  <si>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</si>
  <si>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</si>
  <si>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</si>
  <si>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</si>
  <si>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</si>
  <si>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</si>
  <si>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</si>
  <si>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</si>
  <si>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</si>
  <si>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</si>
  <si>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</si>
  <si>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</si>
  <si>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</si>
  <si>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</si>
  <si>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</si>
  <si>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</si>
  <si>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</si>
  <si>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</si>
  <si>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</si>
  <si>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</si>
  <si>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</si>
  <si>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</si>
  <si>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</si>
  <si>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</si>
  <si>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</si>
  <si>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</si>
  <si>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</si>
  <si>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</si>
  <si>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</si>
  <si>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</si>
  <si>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</si>
  <si>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</si>
  <si>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</si>
  <si>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</si>
  <si>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</si>
  <si>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</si>
  <si>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</si>
  <si>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</si>
  <si>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</si>
  <si>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</si>
  <si>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</si>
  <si>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</si>
  <si>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</si>
  <si>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</si>
  <si>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</si>
  <si>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</si>
  <si>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</si>
  <si>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</si>
  <si>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</si>
  <si>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</si>
  <si>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</si>
  <si>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</si>
  <si>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</si>
  <si>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</si>
  <si>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</si>
  <si>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</si>
  <si>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</si>
  <si>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</si>
  <si>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</si>
  <si>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</si>
  <si>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</si>
  <si>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</si>
  <si>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</si>
  <si>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</si>
  <si>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</si>
  <si>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</si>
  <si>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</si>
  <si>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</si>
  <si>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</si>
  <si>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</si>
  <si>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</si>
  <si>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</si>
  <si>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</si>
  <si>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</si>
  <si>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</si>
  <si>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</si>
  <si>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</si>
  <si>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</si>
  <si>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</si>
  <si>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</si>
  <si>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</si>
  <si>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</si>
  <si>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</si>
  <si>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</si>
  <si>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</si>
  <si>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</si>
  <si>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</si>
  <si>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</si>
  <si>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</si>
  <si>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</si>
  <si>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</si>
  <si>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</si>
  <si>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</si>
  <si>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</si>
  <si>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</si>
  <si>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</si>
  <si>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</si>
  <si>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</si>
  <si>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</si>
  <si>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</si>
  <si>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</si>
  <si>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</si>
  <si>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</si>
  <si>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</si>
  <si>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</si>
  <si>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</si>
  <si>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</si>
  <si>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</si>
  <si>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</si>
  <si>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</si>
  <si>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</si>
  <si>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</si>
  <si>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</si>
  <si>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</si>
  <si>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</si>
  <si>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</si>
  <si>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</si>
  <si>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</si>
  <si>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</si>
  <si>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</si>
  <si>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</si>
  <si>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</si>
  <si>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</si>
  <si>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</si>
  <si>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</si>
  <si>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</si>
  <si>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</si>
  <si>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</si>
  <si>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</si>
  <si>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</si>
  <si>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</si>
  <si>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</si>
  <si>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</si>
  <si>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</si>
  <si>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</si>
  <si>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</si>
  <si>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</si>
  <si>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</si>
  <si>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</si>
  <si>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</si>
  <si>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</si>
  <si>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</si>
  <si>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</si>
  <si>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</si>
  <si>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</si>
  <si>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</si>
  <si>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</si>
  <si>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</si>
  <si>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</si>
  <si>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</si>
  <si>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</si>
  <si>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</si>
  <si>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</si>
  <si>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</si>
  <si>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</si>
  <si>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</si>
  <si>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</si>
  <si>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</si>
  <si>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</si>
  <si>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</si>
  <si>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</si>
  <si>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</si>
  <si>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</si>
  <si>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</si>
  <si>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</si>
  <si>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</si>
  <si>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</si>
  <si>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</si>
  <si>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</si>
  <si>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</si>
  <si>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</si>
  <si>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</si>
  <si>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</si>
  <si>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</si>
  <si>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</si>
  <si>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</si>
  <si>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</si>
  <si>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</si>
  <si>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</si>
  <si>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</si>
  <si>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</si>
  <si>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</si>
  <si>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</si>
  <si>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</si>
  <si>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</si>
  <si>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</si>
  <si>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</si>
  <si>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</si>
  <si>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</si>
  <si>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</si>
  <si>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</si>
  <si>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</si>
  <si>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</si>
  <si>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</si>
  <si>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</si>
  <si>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</si>
  <si>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</si>
  <si>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</si>
  <si>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</si>
  <si>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</si>
  <si>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</si>
  <si>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</si>
  <si>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</si>
  <si>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</si>
  <si>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</si>
  <si>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</si>
  <si>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</si>
  <si>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</si>
  <si>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</si>
  <si>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</si>
  <si>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</si>
  <si>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</si>
  <si>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</si>
  <si>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</si>
  <si>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</si>
  <si>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</si>
  <si>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</si>
  <si>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</si>
  <si>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</si>
  <si>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</si>
  <si>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</si>
  <si>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</si>
  <si>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</si>
  <si>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</si>
  <si>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</si>
  <si>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</si>
  <si>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</si>
  <si>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</si>
  <si>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</si>
  <si>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</si>
  <si>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</si>
  <si>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</si>
  <si>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</si>
  <si>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</si>
  <si>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</si>
  <si>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</si>
  <si>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</si>
  <si>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</si>
  <si>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</si>
  <si>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</si>
  <si>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</si>
  <si>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</si>
  <si>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</si>
  <si>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</si>
  <si>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</si>
  <si>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</si>
  <si>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</si>
  <si>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</si>
  <si>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</si>
  <si>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</si>
  <si>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</si>
  <si>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</si>
  <si>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</si>
  <si>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</si>
  <si>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</si>
  <si>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</si>
  <si>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</si>
  <si>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</si>
  <si>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</si>
  <si>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</si>
  <si>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</si>
  <si>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</si>
  <si>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</si>
  <si>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</si>
  <si>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</si>
  <si>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</si>
  <si>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</si>
  <si>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</si>
  <si>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</si>
  <si>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</si>
  <si>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</si>
  <si>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</si>
  <si>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</si>
  <si>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</si>
  <si>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</si>
  <si>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</si>
  <si>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</si>
  <si>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</si>
  <si>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</si>
  <si>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</si>
  <si>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</si>
  <si>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</si>
  <si>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</si>
  <si>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</si>
  <si>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</si>
  <si>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</si>
  <si>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</si>
  <si>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</si>
  <si>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</si>
  <si>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</si>
  <si>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</si>
  <si>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</si>
  <si>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</si>
  <si>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</si>
  <si>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</si>
  <si>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</si>
  <si>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</si>
  <si>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</si>
  <si>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</si>
  <si>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</si>
  <si>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</si>
  <si>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</si>
  <si>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</si>
  <si>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</si>
  <si>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</si>
  <si>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</si>
  <si>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</si>
  <si>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</si>
  <si>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</si>
  <si>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</si>
  <si>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</si>
  <si>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</si>
  <si>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</si>
  <si>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</si>
  <si>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</si>
  <si>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</si>
  <si>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</si>
  <si>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</si>
  <si>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</si>
  <si>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</si>
  <si>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</si>
  <si>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</si>
  <si>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</si>
  <si>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</si>
  <si>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</si>
  <si>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</si>
  <si>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</si>
  <si>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</si>
  <si>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</si>
  <si>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</si>
  <si>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</si>
  <si>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</si>
  <si>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</si>
  <si>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</si>
  <si>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</si>
  <si>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</si>
  <si>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</si>
  <si>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</si>
  <si>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</si>
  <si>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</si>
  <si>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</si>
  <si>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</si>
  <si>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</si>
  <si>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</si>
  <si>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</si>
  <si>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</si>
  <si>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</si>
  <si>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</si>
  <si>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</si>
  <si>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</si>
  <si>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</si>
  <si>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</si>
  <si>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</si>
  <si>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</si>
  <si>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</si>
  <si>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</si>
  <si>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</si>
  <si>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</si>
  <si>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</si>
  <si>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</si>
  <si>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</si>
  <si>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</si>
  <si>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</si>
  <si>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</si>
  <si>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</si>
  <si>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</si>
  <si>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</si>
  <si>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</si>
  <si>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</si>
  <si>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</si>
  <si>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</si>
  <si>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</si>
  <si>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</si>
  <si>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</si>
  <si>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</si>
  <si>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</si>
  <si>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</si>
  <si>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</si>
  <si>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</si>
  <si>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</si>
  <si>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</si>
  <si>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</si>
  <si>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</si>
  <si>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</si>
  <si>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</si>
  <si>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</si>
  <si>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</si>
  <si>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</si>
  <si>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</si>
  <si>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</si>
  <si>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</si>
  <si>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</si>
  <si>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</si>
  <si>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</si>
  <si>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</si>
  <si>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</si>
  <si>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</si>
  <si>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</si>
  <si>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</si>
  <si>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</si>
  <si>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</si>
  <si>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</si>
  <si>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</si>
  <si>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</si>
  <si>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</si>
  <si>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</si>
  <si>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</si>
  <si>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</si>
  <si>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</si>
  <si>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</si>
  <si>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</si>
  <si>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</si>
  <si>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</si>
  <si>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</si>
  <si>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</si>
  <si>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</si>
  <si>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</si>
  <si>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</si>
  <si>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</si>
  <si>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</si>
  <si>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</si>
  <si>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</si>
  <si>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</si>
  <si>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</si>
  <si>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</si>
  <si>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</si>
  <si>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</si>
  <si>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</si>
  <si>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</si>
  <si>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</si>
  <si>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</si>
  <si>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</si>
  <si>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</si>
  <si>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</si>
  <si>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</si>
  <si>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</si>
  <si>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</si>
  <si>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</si>
  <si>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</si>
  <si>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</si>
  <si>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</si>
  <si>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</si>
  <si>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</si>
  <si>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</si>
  <si>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</si>
  <si>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</si>
  <si>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</si>
  <si>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</si>
  <si>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</si>
  <si>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</si>
  <si>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</si>
  <si>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</si>
  <si>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</si>
  <si>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</si>
  <si>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</si>
  <si>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</si>
  <si>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</si>
  <si>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</si>
  <si>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</si>
  <si>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</si>
  <si>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</si>
  <si>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</si>
  <si>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</si>
  <si>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</si>
  <si>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</si>
  <si>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</si>
  <si>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</si>
  <si>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</si>
  <si>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</si>
  <si>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</si>
  <si>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</si>
  <si>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</si>
  <si>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</si>
  <si>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</si>
  <si>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</si>
  <si>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</si>
  <si>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</si>
  <si>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</si>
  <si>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</si>
  <si>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</si>
  <si>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</si>
  <si>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</si>
  <si>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</si>
  <si>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</si>
  <si>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</si>
  <si>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</si>
  <si>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</si>
  <si>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</si>
  <si>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</si>
  <si>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</si>
  <si>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</si>
  <si>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</si>
  <si>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</si>
  <si>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</si>
  <si>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</si>
  <si>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</si>
  <si>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</si>
  <si>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</si>
  <si>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</si>
  <si>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</si>
  <si>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</si>
  <si>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</si>
  <si>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</si>
  <si>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</si>
  <si>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</si>
  <si>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</si>
  <si>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</si>
  <si>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</si>
  <si>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</si>
  <si>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</si>
  <si>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</si>
  <si>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</si>
  <si>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</si>
  <si>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</si>
  <si>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</si>
  <si>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</si>
  <si>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</si>
  <si>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</si>
  <si>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</si>
  <si>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</si>
  <si>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</si>
  <si>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</si>
  <si>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</si>
  <si>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</si>
  <si>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</si>
  <si>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</si>
  <si>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</si>
  <si>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</si>
  <si>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</si>
  <si>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</si>
  <si>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</si>
  <si>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</si>
  <si>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</si>
  <si>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</si>
  <si>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</si>
  <si>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</si>
  <si>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</si>
  <si>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</si>
  <si>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</si>
  <si>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</si>
  <si>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</si>
  <si>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</si>
  <si>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</si>
  <si>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</si>
  <si>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</si>
  <si>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</si>
  <si>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</si>
  <si>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</si>
  <si>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</si>
  <si>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</si>
  <si>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</si>
  <si>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</si>
  <si>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</si>
  <si>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</si>
  <si>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</si>
  <si>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</si>
  <si>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</si>
  <si>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</si>
  <si>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</si>
  <si>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</si>
  <si>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</si>
  <si>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</si>
  <si>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</si>
  <si>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</si>
  <si>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</si>
  <si>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</si>
  <si>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</si>
  <si>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</si>
  <si>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</si>
  <si>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</si>
  <si>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</si>
  <si>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</si>
  <si>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</si>
  <si>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</si>
  <si>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</si>
  <si>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</si>
  <si>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</si>
  <si>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</si>
  <si>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</si>
  <si>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</si>
  <si>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</si>
  <si>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</si>
  <si>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</si>
  <si>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</si>
  <si>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</si>
  <si>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</si>
  <si>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</si>
  <si>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</si>
  <si>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</si>
  <si>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</si>
  <si>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</si>
  <si>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</si>
  <si>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</si>
  <si>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</si>
  <si>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</si>
  <si>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</si>
  <si>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</si>
  <si>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</si>
  <si>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</si>
  <si>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</si>
  <si>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</si>
  <si>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</si>
  <si>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</si>
  <si>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</si>
  <si>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</si>
  <si>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</si>
  <si>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</si>
  <si>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</si>
  <si>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</si>
  <si>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</si>
  <si>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</si>
  <si>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</si>
  <si>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</si>
  <si>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</si>
  <si>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</si>
  <si>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</si>
  <si>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</si>
  <si>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</si>
  <si>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</si>
  <si>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</si>
  <si>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</si>
  <si>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</si>
  <si>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</si>
  <si>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</si>
  <si>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</si>
  <si>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</si>
  <si>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</si>
  <si>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</si>
  <si>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</si>
  <si>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</si>
  <si>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</si>
  <si>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</si>
  <si>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</si>
  <si>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</si>
  <si>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</si>
  <si>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</si>
  <si>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</si>
  <si>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</si>
  <si>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</si>
  <si>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</si>
  <si>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</si>
  <si>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</si>
  <si>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</si>
  <si>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</si>
  <si>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</si>
  <si>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</si>
  <si>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</si>
  <si>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</si>
  <si>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</si>
  <si>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</si>
  <si>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</si>
  <si>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</si>
  <si>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</si>
  <si>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</si>
  <si>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</si>
  <si>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</si>
  <si>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</si>
  <si>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</si>
  <si>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</si>
  <si>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</si>
  <si>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</si>
  <si>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</si>
  <si>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</si>
  <si>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</si>
  <si>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</si>
  <si>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</si>
  <si>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</si>
  <si>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</si>
  <si>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</si>
  <si>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</si>
  <si>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</si>
  <si>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</si>
  <si>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</si>
  <si>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</si>
  <si>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</si>
  <si>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</si>
  <si>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</si>
  <si>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</si>
  <si>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</si>
  <si>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</si>
  <si>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</si>
  <si>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</si>
  <si>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</si>
  <si>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</si>
  <si>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</si>
  <si>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</si>
  <si>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</si>
  <si>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</si>
  <si>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</si>
  <si>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</si>
  <si>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</si>
  <si>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</si>
  <si>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</si>
  <si>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</si>
  <si>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</si>
  <si>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</si>
  <si>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</si>
  <si>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</si>
  <si>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</si>
  <si>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</si>
  <si>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</si>
  <si>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</si>
  <si>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</si>
  <si>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</si>
  <si>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</si>
  <si>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</si>
  <si>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</si>
  <si>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</si>
  <si>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</si>
  <si>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</si>
  <si>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</si>
  <si>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</si>
  <si>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</si>
  <si>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</si>
  <si>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</si>
  <si>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</si>
  <si>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</si>
  <si>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</si>
  <si>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</si>
  <si>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</si>
  <si>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</si>
  <si>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</si>
  <si>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</si>
  <si>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</si>
  <si>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</si>
  <si>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</si>
  <si>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</si>
  <si>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</si>
  <si>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</si>
  <si>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</si>
  <si>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</si>
  <si>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</si>
  <si>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</si>
  <si>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</si>
  <si>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</si>
  <si>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</si>
  <si>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</si>
  <si>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</si>
  <si>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</si>
  <si>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</si>
  <si>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</si>
  <si>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</si>
  <si>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</si>
  <si>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</si>
  <si>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</si>
  <si>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</si>
  <si>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</si>
  <si>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</si>
  <si>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</si>
  <si>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</si>
  <si>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</si>
  <si>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</si>
  <si>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</si>
  <si>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</si>
  <si>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</si>
  <si>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</si>
  <si>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</si>
  <si>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</si>
  <si>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</si>
  <si>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</si>
  <si>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</si>
  <si>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</si>
  <si>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</si>
  <si>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</si>
  <si>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</si>
  <si>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</si>
  <si>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</si>
  <si>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</si>
  <si>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</si>
  <si>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</si>
  <si>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</si>
  <si>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</si>
  <si>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</si>
  <si>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</si>
  <si>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</si>
  <si>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</si>
  <si>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</si>
  <si>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</si>
  <si>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</si>
  <si>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</si>
  <si>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</si>
  <si>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</si>
  <si>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</si>
  <si>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</si>
  <si>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</si>
  <si>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</si>
  <si>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</si>
  <si>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</si>
  <si>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</si>
  <si>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</si>
  <si>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</si>
  <si>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</si>
  <si>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</si>
  <si>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</si>
  <si>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</si>
  <si>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</si>
  <si>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</si>
  <si>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</si>
  <si>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</si>
  <si>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</si>
  <si>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</si>
  <si>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</si>
  <si>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</si>
  <si>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</si>
  <si>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</si>
  <si>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</si>
  <si>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</si>
  <si>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</si>
  <si>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</si>
  <si>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</si>
  <si>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</si>
  <si>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</si>
  <si>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</si>
  <si>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</si>
  <si>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</si>
  <si>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</si>
  <si>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</si>
  <si>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</si>
  <si>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</si>
  <si>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</si>
  <si>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</si>
  <si>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</si>
  <si>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</si>
  <si>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</si>
  <si>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</si>
  <si>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</si>
  <si>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</si>
  <si>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</si>
  <si>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</si>
  <si>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</si>
  <si>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</si>
  <si>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</si>
  <si>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</si>
  <si>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</si>
  <si>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</si>
  <si>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</si>
  <si>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</si>
  <si>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</si>
  <si>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</si>
  <si>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</si>
  <si>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</si>
  <si>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</si>
  <si>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</si>
  <si>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</si>
  <si>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</si>
  <si>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</si>
  <si>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</si>
  <si>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</si>
  <si>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</si>
  <si>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</si>
  <si>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</si>
  <si>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</si>
  <si>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</si>
  <si>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</si>
  <si>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</si>
  <si>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</si>
  <si>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</si>
  <si>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</si>
  <si>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</si>
  <si>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</si>
  <si>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</si>
  <si>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</si>
  <si>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</si>
  <si>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</si>
  <si>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</si>
  <si>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</si>
  <si>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</si>
  <si>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</si>
  <si>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</si>
  <si>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</si>
  <si>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</si>
  <si>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</si>
  <si>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</si>
  <si>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</si>
  <si>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</si>
  <si>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</si>
  <si>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</si>
  <si>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</si>
  <si>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</si>
  <si>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</si>
  <si>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</si>
  <si>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</si>
  <si>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</si>
  <si>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</si>
  <si>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</si>
  <si>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</si>
  <si>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</si>
  <si>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</si>
  <si>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</si>
  <si>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</si>
  <si>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</si>
  <si>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</si>
  <si>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</si>
  <si>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</si>
  <si>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</si>
  <si>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</si>
  <si>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</si>
  <si>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</si>
  <si>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</si>
  <si>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</si>
  <si>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</si>
  <si>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</si>
  <si>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</si>
  <si>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</si>
  <si>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</si>
  <si>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</si>
  <si>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</si>
  <si>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</si>
  <si>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</si>
  <si>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</si>
  <si>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</si>
  <si>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</si>
  <si>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</si>
  <si>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</si>
  <si>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</si>
  <si>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</si>
  <si>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</si>
  <si>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</si>
  <si>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</si>
  <si>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</si>
  <si>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</si>
  <si>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</si>
  <si>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</si>
  <si>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</si>
  <si>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</si>
  <si>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</si>
  <si>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</si>
  <si>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</si>
  <si>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</si>
  <si>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</si>
  <si>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</si>
  <si>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</si>
  <si>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</si>
  <si>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</si>
  <si>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</si>
  <si>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</si>
  <si>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</si>
  <si>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</si>
  <si>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</si>
  <si>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</si>
  <si>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</si>
  <si>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</si>
  <si>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</si>
  <si>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</si>
  <si>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</si>
  <si>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</si>
  <si>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</si>
  <si>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</si>
  <si>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</si>
  <si>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</si>
  <si>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</si>
  <si>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</si>
  <si>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</si>
  <si>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</si>
  <si>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</si>
  <si>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</si>
  <si>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</si>
  <si>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</si>
  <si>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</si>
  <si>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</si>
  <si>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</si>
  <si>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</si>
  <si>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</si>
  <si>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</si>
  <si>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</si>
  <si>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</si>
  <si>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</si>
  <si>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</si>
  <si>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</si>
  <si>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</si>
  <si>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</si>
  <si>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</si>
  <si>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</si>
  <si>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</si>
  <si>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</si>
  <si>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</si>
  <si>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</si>
  <si>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</si>
  <si>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</si>
  <si>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</si>
  <si>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</si>
  <si>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</si>
  <si>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</si>
  <si>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</si>
  <si>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</si>
  <si>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</si>
  <si>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</si>
  <si>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</si>
  <si>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</si>
  <si>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</si>
  <si>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</si>
  <si>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</si>
  <si>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</si>
  <si>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</si>
  <si>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</si>
  <si>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</si>
  <si>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</si>
  <si>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</si>
  <si>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</si>
  <si>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</si>
  <si>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</si>
  <si>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</si>
  <si>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</si>
  <si>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</si>
  <si>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</si>
  <si>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</si>
  <si>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</si>
  <si>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</si>
  <si>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</si>
  <si>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</si>
  <si>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</si>
  <si>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</si>
  <si>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</si>
  <si>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</si>
  <si>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</si>
  <si>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</si>
  <si>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</si>
  <si>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</si>
  <si>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</si>
  <si>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</si>
  <si>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</si>
  <si>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</si>
  <si>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</si>
  <si>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</si>
  <si>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</si>
  <si>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</si>
  <si>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</si>
  <si>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</si>
  <si>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</si>
  <si>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</si>
  <si>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</si>
  <si>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</si>
  <si>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</si>
  <si>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</si>
  <si>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</si>
  <si>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</si>
  <si>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</si>
  <si>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</si>
  <si>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</si>
  <si>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</si>
  <si>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</si>
  <si>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</si>
  <si>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</si>
  <si>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</si>
  <si>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</si>
  <si>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</si>
  <si>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</si>
  <si>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</si>
  <si>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</si>
  <si>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</si>
  <si>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</si>
  <si>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</si>
  <si>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</si>
  <si>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</si>
  <si>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</si>
  <si>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</si>
  <si>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</si>
  <si>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</si>
  <si>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</si>
  <si>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</si>
  <si>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</si>
  <si>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</si>
  <si>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</si>
  <si>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</si>
  <si>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</si>
  <si>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</si>
  <si>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</si>
  <si>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</si>
  <si>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</si>
  <si>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</si>
  <si>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</si>
  <si>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</si>
  <si>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</si>
  <si>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</si>
  <si>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</si>
  <si>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</si>
  <si>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</si>
  <si>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</si>
  <si>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</si>
  <si>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</si>
  <si>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</si>
  <si>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</si>
  <si>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</si>
  <si>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</si>
  <si>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</si>
  <si>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</si>
  <si>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</si>
  <si>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</si>
  <si>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</si>
  <si>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</si>
  <si>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</si>
  <si>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</si>
  <si>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</si>
  <si>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</si>
  <si>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</si>
  <si>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</si>
  <si>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</si>
  <si>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</si>
  <si>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</si>
  <si>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</si>
  <si>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</si>
  <si>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</si>
  <si>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</si>
  <si>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</si>
  <si>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</si>
  <si>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</si>
  <si>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</si>
  <si>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</si>
  <si>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</si>
  <si>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</si>
  <si>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</si>
  <si>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</si>
  <si>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</si>
  <si>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</si>
  <si>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</si>
  <si>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</si>
  <si>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</si>
  <si>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</si>
  <si>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</si>
  <si>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</si>
  <si>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</si>
  <si>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</si>
  <si>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</si>
  <si>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</si>
  <si>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</si>
  <si>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</si>
  <si>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</si>
  <si>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</si>
  <si>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</si>
  <si>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</si>
  <si>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</si>
  <si>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</si>
  <si>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</si>
  <si>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</si>
  <si>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</si>
  <si>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</si>
  <si>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</si>
  <si>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</si>
  <si>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</si>
  <si>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</si>
  <si>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</si>
  <si>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</si>
  <si>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</si>
  <si>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</si>
  <si>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</si>
  <si>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</si>
  <si>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</si>
  <si>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</si>
  <si>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</si>
  <si>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</si>
  <si>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</si>
  <si>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</si>
  <si>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</si>
  <si>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</si>
  <si>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</si>
  <si>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</si>
  <si>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</si>
  <si>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</si>
  <si>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</si>
  <si>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</si>
  <si>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</si>
  <si>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</si>
  <si>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</si>
  <si>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</si>
  <si>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</si>
  <si>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</si>
  <si>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</si>
  <si>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</si>
  <si>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</si>
  <si>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</si>
  <si>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</si>
  <si>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</si>
  <si>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</si>
  <si>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</si>
  <si>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</si>
  <si>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</si>
  <si>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</si>
  <si>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</si>
  <si>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</si>
  <si>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</si>
  <si>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</si>
  <si>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</si>
  <si>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</si>
  <si>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</si>
  <si>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</si>
  <si>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</si>
  <si>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</si>
  <si>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</si>
  <si>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</si>
  <si>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</si>
  <si>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</si>
  <si>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</si>
  <si>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</si>
  <si>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</si>
  <si>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</si>
  <si>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</si>
  <si>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</si>
  <si>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</si>
  <si>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</si>
  <si>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</si>
  <si>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</si>
  <si>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</si>
  <si>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</si>
  <si>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</si>
  <si>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</si>
  <si>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</si>
  <si>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</si>
  <si>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</si>
  <si>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</si>
  <si>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</si>
  <si>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</si>
  <si>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</si>
  <si>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</si>
  <si>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</si>
  <si>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</si>
  <si>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</si>
  <si>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</si>
  <si>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</si>
  <si>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</si>
  <si>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</si>
  <si>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</si>
  <si>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</si>
  <si>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</si>
  <si>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</si>
  <si>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</si>
  <si>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</si>
  <si>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</si>
  <si>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</si>
  <si>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</si>
  <si>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</si>
  <si>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</si>
  <si>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</si>
  <si>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</si>
  <si>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</si>
  <si>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</si>
  <si>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</si>
  <si>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</si>
  <si>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</si>
  <si>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</si>
  <si>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</si>
  <si>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</si>
  <si>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</si>
  <si>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</si>
  <si>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</si>
  <si>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</si>
  <si>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</si>
  <si>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</si>
  <si>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</si>
  <si>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</si>
  <si>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</si>
  <si>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</si>
  <si>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</si>
  <si>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</si>
  <si>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</si>
  <si>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</si>
  <si>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</si>
  <si>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</si>
  <si>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</si>
  <si>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</si>
  <si>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</si>
  <si>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</si>
  <si>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</si>
  <si>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</si>
  <si>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</si>
  <si>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</si>
  <si>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</si>
  <si>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</si>
  <si>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</si>
  <si>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</si>
  <si>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</si>
  <si>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</si>
  <si>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</si>
  <si>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</si>
  <si>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</si>
  <si>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</si>
  <si>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</si>
  <si>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</si>
  <si>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</si>
  <si>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</si>
  <si>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</si>
  <si>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</si>
  <si>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</si>
  <si>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</si>
  <si>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</si>
  <si>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</si>
  <si>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</si>
  <si>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</si>
  <si>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</si>
  <si>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</si>
  <si>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</si>
  <si>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</si>
  <si>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</si>
  <si>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</si>
  <si>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</si>
  <si>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</si>
  <si>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</si>
  <si>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</si>
  <si>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</si>
  <si>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</si>
  <si>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</si>
  <si>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</si>
  <si>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</si>
  <si>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</si>
  <si>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</si>
  <si>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</si>
  <si>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</si>
  <si>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</si>
  <si>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</si>
  <si>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</si>
  <si>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</si>
  <si>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</si>
  <si>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</si>
  <si>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</si>
  <si>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</si>
  <si>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</si>
  <si>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</si>
  <si>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</si>
  <si>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</si>
  <si>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</si>
  <si>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</si>
  <si>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</si>
  <si>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</si>
  <si>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</si>
  <si>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</si>
  <si>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</si>
  <si>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</si>
  <si>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</si>
  <si>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</si>
  <si>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</si>
  <si>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</si>
  <si>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</si>
  <si>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</si>
  <si>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</si>
  <si>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</si>
  <si>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</si>
  <si>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</si>
  <si>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</si>
  <si>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</si>
  <si>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</si>
  <si>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</si>
  <si>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</si>
  <si>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</si>
  <si>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</si>
  <si>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</si>
  <si>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</si>
  <si>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</si>
  <si>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</si>
  <si>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</si>
  <si>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</si>
  <si>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</si>
  <si>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</si>
  <si>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</si>
  <si>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</si>
  <si>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</si>
  <si>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</si>
  <si>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</si>
  <si>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</si>
  <si>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</si>
  <si>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</si>
  <si>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</si>
  <si>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</si>
  <si>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</si>
  <si>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</si>
  <si>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</si>
  <si>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</si>
  <si>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</si>
  <si>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</si>
  <si>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</si>
  <si>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</si>
  <si>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</si>
  <si>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</si>
  <si>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</si>
  <si>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</si>
  <si>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</si>
  <si>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</si>
  <si>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</si>
  <si>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</si>
  <si>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</si>
  <si>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</si>
  <si>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</si>
  <si>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</si>
  <si>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</si>
  <si>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</si>
  <si>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</si>
  <si>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</si>
  <si>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</si>
  <si>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</si>
  <si>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</si>
  <si>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</si>
  <si>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</si>
  <si>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</si>
  <si>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</si>
  <si>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</si>
  <si>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</si>
  <si>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</si>
  <si>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</si>
  <si>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</si>
  <si>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</si>
  <si>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</si>
  <si>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</si>
  <si>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</si>
  <si>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</si>
  <si>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</si>
  <si>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</si>
  <si>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</si>
  <si>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</si>
  <si>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</si>
  <si>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</si>
  <si>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</si>
  <si>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</si>
  <si>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</si>
  <si>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</si>
  <si>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</si>
  <si>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</si>
  <si>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</si>
  <si>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</si>
  <si>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</si>
  <si>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</si>
  <si>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</si>
  <si>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</si>
  <si>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</si>
  <si>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</si>
  <si>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</si>
  <si>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</si>
  <si>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</si>
  <si>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</si>
  <si>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</si>
  <si>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</si>
  <si>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</si>
  <si>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</si>
  <si>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</si>
  <si>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</si>
  <si>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</si>
  <si>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</si>
  <si>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</si>
  <si>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</si>
  <si>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</si>
  <si>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</si>
  <si>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</si>
  <si>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</si>
  <si>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</si>
  <si>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</si>
  <si>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</si>
  <si>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</si>
  <si>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</si>
  <si>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</si>
  <si>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</si>
  <si>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</si>
  <si>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</si>
  <si>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</si>
  <si>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</si>
  <si>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</si>
  <si>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</si>
  <si>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</si>
  <si>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</si>
  <si>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</si>
  <si>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</si>
  <si>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</si>
  <si>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</si>
  <si>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</si>
  <si>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</si>
  <si>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</si>
  <si>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</si>
  <si>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</si>
  <si>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</si>
  <si>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</si>
  <si>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</si>
  <si>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</si>
  <si>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</si>
  <si>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</si>
  <si>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</si>
  <si>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</si>
  <si>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</si>
  <si>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</si>
  <si>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</si>
  <si>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</si>
  <si>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</si>
  <si>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</si>
  <si>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</si>
  <si>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</si>
  <si>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</si>
  <si>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</si>
  <si>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</si>
  <si>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</si>
  <si>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</si>
  <si>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</si>
  <si>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</si>
  <si>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</si>
  <si>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</si>
  <si>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</si>
  <si>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</si>
  <si>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</si>
  <si>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</si>
  <si>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</si>
  <si>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</si>
  <si>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</si>
  <si>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</si>
  <si>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</si>
  <si>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</si>
  <si>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</si>
  <si>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</si>
  <si>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</si>
  <si>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</si>
  <si>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</si>
  <si>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</si>
  <si>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</si>
  <si>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</si>
  <si>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</si>
  <si>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</si>
  <si>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</si>
  <si>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</si>
  <si>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</si>
  <si>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</si>
  <si>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</si>
  <si>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</si>
  <si>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</si>
  <si>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</si>
  <si>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</si>
  <si>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</si>
  <si>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</si>
  <si>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</si>
  <si>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</si>
  <si>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</si>
  <si>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</si>
  <si>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</si>
  <si>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</si>
  <si>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</si>
  <si>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</si>
  <si>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</si>
  <si>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</si>
  <si>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</si>
  <si>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</si>
  <si>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</si>
  <si>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</si>
  <si>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</si>
  <si>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</si>
  <si>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</si>
  <si>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</si>
  <si>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</si>
  <si>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</si>
  <si>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</si>
  <si>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</si>
  <si>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</si>
  <si>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</si>
  <si>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</si>
  <si>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</si>
  <si>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</si>
  <si>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</si>
  <si>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</si>
  <si>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</si>
  <si>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</si>
  <si>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</si>
  <si>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</si>
  <si>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</si>
  <si>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</si>
  <si>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</si>
  <si>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</si>
  <si>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</si>
  <si>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</si>
  <si>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</si>
  <si>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</si>
  <si>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</si>
  <si>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</si>
  <si>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</si>
  <si>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</si>
  <si>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</si>
  <si>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</si>
  <si>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</si>
  <si>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</si>
  <si>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</si>
  <si>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</si>
  <si>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</si>
  <si>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</si>
  <si>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</si>
  <si>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</si>
  <si>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</si>
  <si>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</si>
  <si>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</si>
  <si>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</si>
  <si>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</si>
  <si>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</si>
  <si>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</si>
  <si>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</si>
  <si>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</si>
  <si>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</si>
  <si>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</si>
  <si>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</si>
  <si>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</si>
  <si>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</si>
  <si>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</si>
  <si>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</si>
  <si>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</si>
  <si>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</si>
  <si>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</si>
  <si>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</si>
  <si>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</si>
  <si>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</si>
  <si>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</si>
  <si>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</si>
  <si>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</si>
  <si>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</si>
  <si>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</si>
  <si>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</si>
  <si>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</si>
  <si>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</si>
  <si>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</si>
  <si>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</si>
  <si>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</si>
  <si>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</si>
  <si>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</si>
  <si>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</si>
  <si>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</si>
  <si>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</si>
  <si>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</si>
  <si>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</si>
  <si>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</si>
  <si>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</si>
  <si>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</si>
  <si>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</si>
  <si>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</si>
  <si>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</si>
  <si>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</si>
  <si>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</si>
  <si>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</si>
  <si>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</si>
  <si>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</si>
  <si>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</si>
  <si>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</si>
  <si>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</si>
  <si>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</si>
  <si>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</si>
  <si>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</si>
  <si>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</si>
  <si>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</si>
  <si>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</si>
  <si>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</si>
  <si>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</si>
  <si>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</si>
  <si>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</si>
  <si>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</si>
  <si>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</si>
  <si>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</si>
  <si>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</si>
  <si>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</si>
  <si>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</si>
  <si>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</si>
  <si>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</si>
  <si>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</si>
  <si>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</si>
  <si>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</si>
  <si>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</si>
  <si>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</si>
  <si>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</si>
  <si>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</si>
  <si>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</si>
  <si>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</si>
  <si>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</si>
  <si>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</si>
  <si>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</si>
  <si>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</si>
  <si>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</si>
  <si>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</si>
  <si>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</si>
  <si>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</si>
  <si>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</si>
  <si>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</si>
  <si>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</si>
  <si>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</si>
  <si>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</si>
  <si>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</si>
  <si>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</si>
  <si>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</si>
  <si>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</si>
  <si>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</si>
  <si>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</si>
  <si>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</si>
  <si>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</si>
  <si>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</si>
  <si>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</si>
  <si>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</si>
  <si>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</si>
  <si>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</si>
  <si>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</si>
  <si>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</si>
  <si>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</si>
  <si>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</si>
  <si>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</si>
  <si>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</si>
  <si>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</si>
  <si>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</si>
  <si>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</si>
  <si>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</si>
  <si>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</si>
  <si>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</si>
  <si>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</si>
  <si>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</si>
  <si>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</si>
  <si>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</si>
  <si>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</si>
  <si>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</si>
  <si>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</si>
  <si>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</si>
  <si>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</si>
  <si>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</si>
  <si>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</si>
  <si>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</si>
  <si>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</si>
  <si>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</si>
  <si>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</si>
  <si>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</si>
  <si>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</si>
  <si>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</si>
  <si>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</si>
  <si>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</si>
  <si>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</si>
  <si>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</si>
  <si>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</si>
  <si>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</si>
  <si>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</si>
  <si>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</si>
  <si>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</si>
  <si>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</si>
  <si>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</si>
  <si>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</si>
  <si>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</si>
  <si>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</si>
  <si>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</si>
  <si>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</si>
  <si>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</si>
  <si>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</si>
  <si>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</si>
  <si>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</si>
  <si>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</si>
  <si>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</si>
  <si>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</si>
  <si>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</si>
  <si>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</si>
  <si>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</si>
  <si>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</si>
  <si>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</si>
  <si>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</si>
  <si>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</si>
  <si>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</si>
  <si>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</si>
  <si>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</si>
  <si>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</si>
  <si>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</si>
  <si>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</si>
  <si>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</si>
  <si>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</si>
  <si>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</si>
  <si>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</si>
  <si>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</si>
  <si>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</si>
  <si>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</si>
  <si>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</si>
  <si>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</si>
  <si>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</si>
  <si>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</si>
  <si>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</si>
  <si>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</si>
  <si>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</si>
  <si>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</si>
  <si>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</si>
  <si>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</si>
  <si>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</si>
  <si>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</si>
  <si>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</si>
  <si>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</si>
  <si>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</si>
  <si>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</si>
  <si>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</si>
  <si>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</si>
  <si>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</si>
  <si>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</si>
  <si>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</si>
  <si>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</si>
  <si>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</si>
  <si>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</si>
  <si>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</si>
  <si>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</si>
  <si>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</si>
  <si>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</si>
  <si>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</si>
  <si>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</si>
  <si>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</si>
  <si>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</si>
  <si>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</si>
  <si>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</si>
  <si>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</si>
  <si>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</si>
  <si>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</si>
  <si>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</si>
  <si>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</si>
  <si>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</si>
  <si>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</si>
  <si>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</si>
  <si>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</si>
  <si>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</si>
  <si>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</si>
  <si>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</si>
  <si>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</si>
  <si>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</si>
  <si>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</si>
  <si>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</si>
  <si>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</si>
  <si>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</si>
  <si>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</si>
  <si>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</si>
  <si>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</si>
  <si>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</si>
  <si>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</si>
  <si>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</si>
  <si>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</si>
  <si>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</si>
  <si>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</si>
  <si>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</si>
  <si>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</si>
  <si>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</si>
  <si>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</si>
  <si>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</si>
  <si>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</si>
  <si>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</si>
  <si>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</si>
  <si>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</si>
  <si>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</si>
  <si>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</si>
  <si>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</si>
  <si>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</si>
  <si>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</si>
  <si>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</si>
  <si>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</si>
  <si>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</si>
  <si>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</si>
  <si>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</si>
  <si>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</si>
  <si>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</si>
  <si>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</si>
  <si>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</si>
  <si>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</si>
  <si>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</si>
  <si>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</si>
  <si>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</si>
  <si>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</si>
  <si>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</si>
  <si>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</si>
  <si>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</si>
  <si>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</si>
  <si>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</si>
  <si>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</si>
  <si>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</si>
  <si>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</si>
  <si>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</si>
  <si>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</si>
  <si>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</si>
  <si>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</si>
  <si>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</si>
  <si>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</si>
  <si>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</si>
  <si>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</si>
  <si>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</si>
  <si>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</si>
  <si>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</si>
  <si>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</si>
  <si>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</si>
  <si>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</si>
  <si>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</si>
  <si>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</si>
  <si>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</si>
  <si>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</si>
  <si>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</si>
  <si>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</si>
  <si>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</si>
  <si>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</si>
  <si>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</si>
  <si>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</si>
  <si>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</si>
  <si>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</si>
  <si>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</si>
  <si>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</si>
  <si>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</si>
  <si>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</si>
  <si>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</si>
  <si>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</si>
  <si>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</si>
  <si>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</si>
  <si>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</si>
  <si>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</si>
  <si>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</si>
  <si>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</si>
  <si>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</si>
  <si>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</si>
  <si>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</si>
  <si>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</si>
  <si>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</si>
  <si>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</si>
  <si>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</si>
  <si>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</si>
  <si>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</si>
  <si>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</si>
  <si>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</si>
  <si>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</si>
  <si>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</si>
  <si>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</si>
  <si>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</si>
  <si>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</si>
  <si>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</si>
  <si>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</si>
  <si>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</si>
  <si>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</si>
  <si>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</si>
  <si>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</si>
  <si>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</si>
  <si>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</si>
  <si>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</si>
  <si>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</si>
  <si>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</si>
  <si>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</si>
  <si>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</si>
  <si>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</si>
  <si>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</si>
  <si>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</si>
  <si>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</si>
  <si>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</si>
  <si>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</si>
  <si>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</si>
  <si>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</si>
  <si>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</si>
  <si>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</si>
  <si>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</si>
  <si>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</si>
  <si>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</si>
  <si>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</si>
  <si>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</si>
  <si>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</si>
  <si>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</si>
  <si>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</si>
  <si>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</si>
  <si>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</si>
  <si>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</si>
  <si>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</si>
  <si>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</si>
  <si>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</si>
  <si>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</si>
  <si>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</si>
  <si>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</si>
  <si>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</si>
  <si>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</si>
  <si>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</si>
  <si>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</si>
  <si>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</si>
  <si>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</si>
  <si>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</si>
  <si>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</si>
  <si>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</si>
  <si>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</si>
  <si>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</si>
  <si>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</si>
  <si>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</si>
  <si>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</si>
  <si>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</si>
  <si>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</si>
  <si>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</si>
  <si>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</si>
  <si>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</si>
  <si>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</si>
  <si>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</si>
  <si>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</si>
  <si>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</si>
  <si>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</si>
  <si>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</si>
  <si>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</si>
  <si>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</si>
  <si>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</si>
  <si>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</si>
  <si>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</si>
  <si>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</si>
  <si>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</si>
  <si>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</si>
  <si>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</si>
  <si>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</si>
  <si>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</si>
  <si>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</si>
  <si>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</si>
  <si>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</si>
  <si>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</si>
  <si>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</si>
  <si>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</si>
  <si>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</si>
  <si>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</si>
  <si>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</si>
  <si>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</si>
  <si>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</si>
  <si>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</si>
  <si>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</si>
  <si>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</si>
  <si>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</si>
  <si>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</si>
  <si>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</si>
  <si>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</si>
  <si>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</si>
  <si>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</si>
  <si>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</si>
  <si>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</si>
  <si>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</si>
  <si>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</si>
  <si>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</si>
  <si>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</si>
  <si>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</si>
  <si>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</si>
  <si>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</si>
  <si>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</si>
  <si>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</si>
  <si>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</si>
  <si>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</si>
  <si>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</si>
  <si>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</si>
  <si>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</si>
  <si>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</si>
  <si>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</si>
  <si>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</si>
  <si>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</si>
  <si>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</si>
  <si>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</si>
  <si>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</si>
  <si>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</si>
  <si>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</si>
  <si>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</si>
  <si>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</si>
  <si>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</si>
  <si>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</si>
  <si>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</si>
  <si>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</si>
  <si>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</si>
  <si>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</si>
  <si>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</si>
  <si>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</si>
  <si>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</si>
  <si>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</si>
  <si>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</si>
  <si>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</si>
  <si>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</si>
  <si>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</si>
  <si>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</si>
  <si>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</si>
  <si>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</si>
  <si>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</si>
  <si>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</si>
  <si>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</si>
  <si>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</si>
  <si>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</si>
  <si>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</si>
  <si>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</si>
  <si>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</si>
  <si>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</si>
  <si>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</si>
  <si>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</si>
  <si>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</si>
  <si>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</si>
  <si>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</si>
  <si>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</si>
  <si>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</si>
  <si>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</si>
  <si>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</si>
  <si>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</si>
  <si>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</si>
  <si>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</si>
  <si>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</si>
  <si>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</si>
  <si>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</si>
  <si>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</si>
  <si>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</si>
  <si>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</si>
  <si>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</si>
  <si>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</si>
  <si>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</si>
  <si>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</si>
  <si>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</si>
  <si>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</si>
  <si>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</si>
  <si>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</si>
  <si>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</si>
  <si>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</si>
  <si>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</si>
  <si>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</si>
  <si>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</si>
  <si>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</si>
  <si>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</si>
  <si>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</si>
  <si>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</si>
  <si>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</si>
  <si>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</si>
  <si>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</si>
  <si>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</si>
  <si>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</si>
  <si>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</si>
  <si>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</si>
  <si>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</si>
  <si>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</si>
  <si>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</si>
  <si>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</si>
  <si>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</si>
  <si>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</si>
  <si>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</si>
  <si>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</si>
  <si>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</si>
  <si>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</si>
  <si>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</si>
  <si>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</si>
  <si>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</si>
  <si>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</si>
  <si>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</si>
  <si>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</si>
  <si>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</si>
  <si>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</si>
  <si>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</si>
  <si>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</si>
  <si>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</si>
  <si>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</si>
  <si>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</si>
  <si>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</si>
  <si>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</si>
  <si>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</si>
  <si>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</si>
  <si>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</si>
  <si>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</si>
  <si>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</si>
  <si>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</si>
  <si>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</si>
  <si>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</si>
  <si>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</si>
  <si>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</si>
  <si>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</si>
  <si>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</si>
  <si>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</si>
  <si>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</si>
  <si>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</si>
  <si>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</si>
  <si>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</si>
  <si>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</si>
  <si>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</si>
  <si>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</si>
  <si>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</si>
  <si>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</si>
  <si>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</si>
  <si>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</si>
  <si>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</si>
  <si>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</si>
  <si>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</si>
  <si>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</si>
  <si>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</si>
  <si>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</si>
  <si>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</si>
  <si>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</si>
  <si>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</si>
  <si>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</si>
  <si>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</si>
  <si>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</si>
  <si>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</si>
  <si>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</si>
  <si>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</si>
  <si>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</si>
  <si>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</si>
  <si>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</si>
  <si>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</si>
  <si>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</si>
  <si>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</si>
  <si>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</si>
  <si>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</si>
  <si>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</si>
  <si>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</si>
  <si>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</si>
  <si>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</si>
  <si>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</si>
  <si>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</si>
  <si>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</si>
  <si>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</si>
  <si>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</si>
  <si>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</si>
  <si>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</si>
  <si>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</si>
  <si>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</si>
  <si>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</si>
  <si>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</si>
  <si>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</si>
  <si>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</si>
  <si>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</si>
  <si>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</si>
  <si>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</si>
  <si>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</si>
  <si>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</si>
  <si>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</si>
  <si>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</si>
  <si>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</si>
  <si>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</si>
  <si>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</si>
  <si>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</si>
  <si>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</si>
  <si>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</si>
  <si>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</si>
  <si>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</si>
  <si>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</si>
  <si>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</si>
  <si>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</si>
  <si>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</si>
  <si>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</si>
  <si>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</si>
  <si>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</si>
  <si>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</si>
  <si>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</si>
  <si>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</si>
  <si>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</si>
  <si>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</si>
  <si>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</si>
  <si>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</si>
  <si>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</si>
  <si>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</si>
  <si>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</si>
  <si>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</si>
  <si>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</si>
  <si>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</si>
  <si>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</si>
  <si>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</si>
  <si>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</si>
  <si>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</si>
  <si>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</si>
  <si>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</si>
  <si>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</si>
  <si>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</si>
  <si>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</si>
  <si>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</si>
  <si>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</si>
  <si>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</si>
  <si>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</si>
  <si>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</si>
  <si>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</si>
  <si>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</si>
  <si>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</si>
  <si>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</si>
  <si>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</si>
  <si>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</si>
  <si>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</si>
  <si>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</si>
  <si>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</si>
  <si>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</si>
  <si>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</si>
  <si>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</si>
  <si>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</si>
  <si>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</si>
  <si>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</si>
  <si>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</si>
  <si>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</si>
  <si>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</si>
  <si>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</si>
  <si>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</si>
  <si>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</si>
  <si>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</si>
  <si>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</si>
  <si>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</si>
  <si>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</si>
  <si>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</si>
  <si>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</si>
  <si>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</si>
  <si>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</si>
  <si>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</si>
  <si>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</si>
  <si>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</si>
  <si>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</si>
  <si>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</si>
  <si>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</si>
  <si>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</si>
  <si>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</si>
  <si>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</si>
  <si>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</si>
  <si>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</si>
  <si>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</si>
  <si>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</si>
  <si>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</si>
  <si>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</si>
  <si>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</si>
  <si>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</si>
  <si>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</si>
  <si>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</si>
  <si>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</si>
  <si>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</si>
  <si>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</si>
  <si>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</si>
  <si>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</si>
  <si>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</si>
  <si>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</si>
  <si>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</si>
  <si>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</si>
  <si>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</si>
  <si>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</si>
  <si>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</si>
  <si>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</si>
  <si>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</si>
  <si>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</si>
  <si>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</si>
  <si>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</si>
  <si>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</si>
  <si>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</si>
  <si>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</si>
  <si>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</si>
  <si>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</si>
  <si>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</si>
  <si>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</si>
  <si>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</si>
  <si>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</si>
  <si>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</si>
  <si>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</si>
  <si>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</si>
  <si>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</si>
  <si>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</si>
  <si>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</si>
  <si>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</si>
  <si>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</si>
  <si>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</si>
  <si>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</si>
  <si>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</si>
  <si>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</si>
  <si>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</si>
  <si>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</si>
  <si>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</si>
  <si>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</si>
  <si>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</si>
  <si>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</si>
  <si>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</si>
  <si>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</si>
  <si>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</si>
  <si>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</si>
  <si>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</si>
  <si>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</si>
  <si>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</si>
  <si>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</si>
  <si>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</si>
  <si>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</si>
  <si>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</si>
  <si>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</si>
  <si>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</si>
  <si>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</si>
  <si>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</si>
  <si>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</si>
  <si>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</si>
  <si>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</si>
  <si>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</si>
  <si>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</si>
  <si>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</si>
  <si>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</si>
  <si>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</si>
  <si>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</si>
  <si>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</si>
  <si>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</si>
  <si>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</si>
  <si>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</si>
  <si>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</si>
  <si>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</si>
  <si>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</si>
  <si>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</si>
  <si>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</si>
  <si>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</si>
  <si>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</si>
  <si>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</si>
  <si>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</si>
  <si>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</si>
  <si>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</si>
  <si>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</si>
  <si>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</si>
  <si>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</si>
  <si>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</si>
  <si>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</si>
  <si>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</si>
  <si>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</si>
  <si>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</si>
  <si>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</si>
  <si>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</si>
  <si>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</si>
  <si>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</si>
  <si>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</si>
  <si>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</si>
  <si>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</si>
  <si>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</si>
  <si>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</si>
  <si>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</si>
  <si>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</si>
  <si>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</si>
  <si>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</si>
  <si>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</si>
  <si>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</si>
  <si>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</si>
  <si>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</si>
  <si>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</si>
  <si>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</si>
  <si>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</si>
  <si>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</si>
  <si>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</si>
  <si>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</si>
  <si>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</si>
  <si>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</si>
  <si>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</si>
  <si>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</si>
  <si>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</si>
  <si>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</si>
  <si>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</si>
  <si>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</si>
  <si>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</si>
  <si>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</si>
  <si>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</si>
  <si>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</si>
  <si>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</si>
  <si>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</si>
  <si>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</si>
  <si>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</si>
  <si>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</si>
  <si>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</si>
  <si>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</si>
  <si>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</si>
  <si>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</si>
  <si>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</si>
  <si>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</si>
  <si>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</si>
  <si>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</si>
  <si>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</si>
  <si>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</si>
  <si>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</si>
  <si>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</si>
  <si>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</si>
  <si>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</si>
  <si>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</si>
  <si>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</si>
  <si>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</si>
  <si>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</si>
  <si>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</si>
  <si>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</si>
  <si>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</si>
  <si>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</si>
  <si>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</si>
  <si>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</si>
  <si>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</si>
  <si>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</si>
  <si>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</si>
  <si>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</si>
  <si>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</si>
  <si>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</si>
  <si>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</si>
  <si>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</si>
  <si>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</si>
  <si>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</si>
  <si>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</si>
  <si>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</si>
  <si>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</si>
  <si>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</si>
  <si>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</si>
  <si>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</si>
  <si>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</si>
  <si>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</si>
  <si>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</si>
  <si>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</si>
  <si>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</si>
  <si>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</si>
  <si>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</si>
  <si>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</si>
  <si>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</si>
  <si>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</si>
  <si>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</si>
  <si>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</si>
  <si>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</si>
  <si>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</si>
  <si>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</si>
  <si>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</si>
  <si>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</si>
  <si>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</si>
  <si>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</si>
  <si>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</si>
  <si>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</si>
  <si>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</si>
  <si>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</si>
  <si>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</si>
  <si>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</si>
  <si>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</si>
  <si>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</si>
  <si>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</si>
  <si>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</si>
  <si>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</si>
  <si>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</si>
  <si>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</si>
  <si>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</si>
  <si>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</si>
  <si>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</si>
  <si>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</si>
  <si>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</si>
  <si>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</si>
  <si>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</si>
  <si>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</si>
  <si>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</si>
  <si>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</si>
  <si>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</si>
  <si>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</si>
  <si>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</si>
  <si>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</si>
  <si>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</si>
  <si>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</si>
  <si>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</si>
  <si>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</si>
  <si>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</si>
  <si>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</si>
  <si>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</si>
  <si>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</si>
  <si>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</si>
  <si>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</si>
  <si>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</si>
  <si>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</si>
  <si>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</si>
  <si>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</si>
  <si>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</si>
  <si>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</si>
  <si>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</si>
  <si>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</si>
  <si>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</si>
  <si>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</si>
  <si>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</si>
  <si>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</si>
  <si>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</si>
  <si>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</si>
  <si>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</si>
  <si>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</si>
  <si>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</si>
  <si>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</si>
  <si>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</si>
  <si>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</si>
  <si>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</si>
  <si>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</si>
  <si>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</si>
  <si>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</si>
  <si>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</si>
  <si>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</si>
  <si>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</si>
  <si>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</si>
  <si>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</si>
  <si>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</si>
  <si>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</si>
  <si>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</si>
  <si>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</si>
  <si>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</si>
  <si>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</si>
  <si>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</si>
  <si>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</si>
  <si>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</si>
  <si>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</si>
  <si>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</si>
  <si>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</si>
  <si>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</si>
  <si>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</si>
  <si>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</si>
  <si>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</si>
  <si>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</si>
  <si>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</si>
  <si>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</si>
  <si>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</si>
  <si>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</si>
  <si>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</si>
  <si>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</si>
  <si>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</si>
  <si>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</si>
  <si>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</si>
  <si>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</si>
  <si>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</si>
  <si>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</si>
  <si>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</si>
  <si>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</si>
  <si>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</si>
  <si>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</si>
  <si>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</si>
  <si>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</si>
  <si>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</si>
  <si>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</si>
  <si>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</si>
  <si>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</si>
  <si>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</si>
  <si>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</si>
  <si>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</si>
  <si>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</si>
  <si>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</si>
  <si>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</si>
  <si>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</si>
  <si>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</si>
  <si>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</si>
  <si>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</si>
  <si>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</si>
  <si>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</si>
  <si>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</si>
  <si>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</si>
  <si>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</si>
  <si>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</si>
  <si>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</si>
  <si>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</si>
  <si>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</si>
  <si>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</si>
  <si>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</si>
  <si>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</si>
  <si>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</si>
  <si>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</si>
  <si>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</si>
  <si>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</si>
  <si>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</si>
  <si>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</si>
  <si>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</si>
  <si>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</si>
  <si>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</si>
  <si>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</si>
  <si>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</si>
  <si>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</si>
  <si>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</si>
  <si>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</si>
  <si>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</si>
  <si>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</si>
  <si>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</si>
  <si>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</si>
  <si>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</si>
  <si>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</si>
  <si>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</si>
  <si>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</si>
  <si>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</si>
  <si>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</si>
  <si>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</si>
  <si>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</si>
  <si>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</si>
  <si>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</si>
  <si>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</si>
  <si>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</si>
  <si>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</si>
  <si>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</si>
  <si>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</si>
  <si>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</si>
  <si>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</si>
  <si>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</si>
  <si>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</si>
  <si>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</si>
  <si>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</si>
  <si>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</si>
  <si>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</si>
  <si>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</si>
  <si>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</si>
  <si>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</si>
  <si>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</si>
  <si>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</si>
  <si>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</si>
  <si>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</si>
  <si>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</si>
  <si>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</si>
  <si>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</si>
  <si>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</si>
  <si>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</si>
  <si>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</si>
  <si>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</si>
  <si>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</si>
  <si>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</si>
  <si>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</si>
  <si>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</si>
  <si>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</si>
  <si>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</si>
  <si>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</si>
  <si>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</si>
  <si>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</si>
  <si>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</si>
  <si>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</si>
  <si>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</si>
  <si>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</si>
  <si>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</si>
  <si>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</si>
  <si>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</si>
  <si>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</si>
  <si>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</si>
  <si>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</si>
  <si>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</si>
  <si>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</si>
  <si>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</si>
  <si>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</si>
  <si>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</si>
  <si>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</si>
  <si>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</si>
  <si>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</si>
  <si>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</si>
  <si>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</si>
  <si>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</si>
  <si>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</si>
  <si>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</si>
  <si>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</si>
  <si>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</si>
  <si>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</si>
  <si>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</si>
  <si>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</si>
  <si>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</si>
  <si>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</si>
  <si>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</si>
  <si>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</si>
  <si>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</si>
  <si>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</si>
  <si>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</si>
  <si>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</si>
  <si>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</si>
  <si>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</si>
  <si>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</si>
  <si>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</si>
  <si>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</si>
  <si>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</si>
  <si>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</si>
  <si>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</si>
  <si>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</si>
  <si>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</si>
  <si>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</si>
  <si>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</si>
  <si>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</si>
  <si>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</si>
  <si>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</si>
  <si>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</si>
  <si>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</si>
  <si>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</si>
  <si>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</si>
  <si>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</si>
  <si>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</si>
  <si>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</si>
  <si>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</si>
  <si>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</si>
  <si>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</si>
  <si>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</si>
  <si>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</si>
  <si>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</si>
  <si>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</si>
  <si>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</si>
  <si>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</si>
  <si>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</si>
  <si>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</si>
  <si>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</si>
  <si>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</si>
  <si>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</si>
  <si>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</si>
  <si>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</si>
  <si>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</si>
  <si>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</si>
  <si>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</si>
  <si>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</si>
  <si>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</si>
  <si>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</si>
  <si>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</si>
  <si>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</si>
  <si>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</si>
  <si>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</si>
  <si>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</si>
  <si>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</si>
  <si>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</si>
  <si>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</si>
  <si>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</si>
  <si>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</si>
  <si>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</si>
  <si>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</si>
  <si>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</si>
  <si>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</si>
  <si>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</si>
  <si>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</si>
  <si>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</si>
  <si>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</si>
  <si>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</si>
  <si>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</si>
  <si>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</si>
  <si>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</si>
  <si>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</si>
  <si>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</si>
  <si>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</si>
  <si>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</si>
  <si>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</si>
  <si>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</si>
  <si>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</si>
  <si>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</si>
  <si>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</si>
  <si>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</si>
  <si>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</si>
  <si>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</si>
  <si>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</si>
  <si>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</si>
  <si>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</si>
  <si>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</si>
  <si>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</si>
  <si>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</si>
  <si>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</si>
  <si>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</si>
  <si>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</si>
  <si>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</si>
  <si>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</si>
  <si>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</si>
  <si>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</si>
  <si>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</si>
  <si>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</si>
  <si>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</si>
  <si>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</si>
  <si>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</si>
  <si>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</si>
  <si>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</si>
  <si>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</si>
  <si>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</si>
  <si>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</si>
  <si>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</si>
  <si>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</si>
  <si>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</si>
  <si>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</si>
  <si>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</si>
  <si>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</si>
  <si>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</si>
  <si>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</si>
  <si>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</si>
  <si>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</si>
  <si>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</si>
  <si>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</si>
  <si>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</si>
  <si>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</si>
  <si>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</si>
  <si>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</si>
  <si>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</si>
  <si>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</si>
  <si>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</si>
  <si>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</si>
  <si>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</si>
  <si>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</si>
  <si>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</si>
  <si>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</si>
  <si>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</si>
  <si>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</si>
  <si>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</si>
  <si>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</si>
  <si>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</si>
  <si>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</si>
  <si>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</si>
  <si>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</si>
  <si>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</si>
  <si>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</si>
  <si>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</si>
  <si>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</si>
  <si>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</si>
  <si>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</si>
  <si>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</si>
  <si>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</si>
  <si>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</si>
  <si>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</si>
  <si>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</si>
  <si>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</si>
  <si>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</si>
  <si>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</si>
  <si>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</si>
  <si>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</si>
  <si>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</si>
  <si>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</si>
  <si>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</si>
  <si>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</si>
  <si>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</si>
  <si>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</si>
  <si>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</si>
  <si>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</si>
  <si>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</si>
  <si>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</si>
  <si>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</si>
  <si>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</si>
  <si>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</si>
  <si>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</si>
  <si>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</si>
  <si>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</si>
  <si>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</si>
  <si>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</si>
  <si>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</si>
  <si>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</si>
  <si>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</si>
  <si>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</si>
  <si>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</si>
  <si>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</si>
  <si>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</si>
  <si>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</si>
  <si>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</si>
  <si>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</si>
  <si>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</si>
  <si>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</si>
  <si>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</si>
  <si>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</si>
  <si>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</si>
  <si>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</si>
  <si>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</si>
  <si>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</si>
  <si>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</si>
  <si>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</si>
  <si>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</si>
  <si>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</si>
  <si>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</si>
  <si>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</si>
  <si>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</si>
  <si>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</si>
  <si>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</si>
  <si>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</si>
  <si>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</si>
  <si>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</si>
  <si>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</si>
  <si>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</si>
  <si>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</si>
  <si>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</si>
  <si>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</si>
  <si>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</si>
  <si>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</si>
  <si>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</si>
  <si>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</si>
  <si>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</si>
  <si>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</si>
  <si>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</si>
  <si>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</si>
  <si>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</si>
  <si>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</si>
  <si>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</si>
  <si>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</si>
  <si>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</si>
  <si>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</si>
  <si>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</si>
  <si>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</si>
  <si>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</si>
  <si>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</si>
  <si>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</si>
  <si>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</si>
  <si>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</si>
  <si>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</si>
  <si>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</si>
  <si>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</si>
  <si>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</si>
  <si>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</si>
  <si>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</si>
  <si>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</si>
  <si>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</si>
  <si>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</si>
  <si>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</si>
  <si>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</si>
  <si>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</si>
  <si>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</si>
  <si>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</si>
  <si>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</si>
  <si>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</si>
  <si>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</si>
  <si>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</si>
  <si>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</si>
  <si>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</si>
  <si>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</si>
  <si>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</si>
  <si>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</si>
  <si>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</si>
  <si>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</si>
  <si>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</si>
  <si>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</si>
  <si>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</si>
  <si>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</si>
  <si>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</si>
  <si>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</si>
  <si>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</si>
  <si>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</si>
  <si>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</si>
  <si>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</si>
  <si>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</si>
  <si>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</si>
  <si>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</si>
  <si>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</si>
  <si>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</si>
  <si>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</si>
  <si>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</si>
  <si>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</si>
  <si>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</si>
  <si>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</si>
  <si>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</si>
  <si>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</si>
  <si>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</si>
  <si>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</si>
  <si>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</si>
  <si>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</si>
  <si>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</si>
  <si>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</si>
  <si>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</si>
  <si>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</si>
  <si>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</si>
  <si>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</si>
  <si>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</si>
  <si>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</si>
  <si>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</si>
  <si>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</si>
  <si>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</si>
  <si>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</si>
  <si>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</si>
  <si>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</si>
  <si>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</si>
  <si>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</si>
  <si>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</si>
  <si>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</si>
  <si>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</si>
  <si>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</si>
  <si>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</si>
  <si>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</si>
  <si>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</si>
  <si>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</si>
  <si>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</si>
  <si>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</si>
  <si>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</si>
  <si>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</si>
  <si>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</si>
  <si>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</si>
  <si>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</si>
  <si>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</si>
  <si>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</si>
  <si>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</si>
  <si>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</si>
  <si>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</si>
  <si>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</si>
  <si>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</si>
  <si>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</si>
  <si>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</si>
  <si>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</si>
  <si>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</si>
  <si>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</si>
  <si>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</si>
  <si>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</si>
  <si>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</si>
  <si>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</si>
  <si>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</si>
  <si>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</si>
  <si>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</si>
  <si>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</si>
  <si>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</si>
  <si>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</si>
  <si>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</si>
  <si>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</si>
  <si>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</si>
  <si>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</si>
  <si>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</si>
  <si>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</si>
  <si>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</si>
  <si>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</si>
  <si>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</si>
  <si>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</si>
  <si>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</si>
  <si>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</si>
  <si>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</si>
  <si>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</si>
  <si>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</si>
  <si>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</si>
  <si>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</si>
  <si>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</si>
  <si>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</si>
  <si>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</si>
  <si>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</si>
  <si>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</si>
  <si>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</si>
  <si>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</si>
  <si>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</si>
  <si>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</si>
  <si>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</si>
  <si>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</si>
  <si>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</si>
  <si>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</si>
  <si>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</si>
  <si>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</si>
  <si>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</si>
  <si>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</si>
  <si>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</si>
  <si>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</si>
  <si>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</si>
  <si>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</si>
  <si>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</si>
  <si>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</si>
  <si>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</si>
  <si>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</si>
  <si>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</si>
  <si>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</si>
  <si>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</si>
  <si>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</si>
  <si>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</si>
  <si>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</si>
  <si>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</si>
  <si>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</si>
  <si>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</si>
  <si>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</si>
  <si>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</si>
  <si>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</si>
  <si>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</si>
  <si>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</si>
  <si>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</si>
  <si>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</si>
  <si>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</si>
  <si>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</si>
  <si>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</si>
  <si>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</si>
  <si>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</si>
  <si>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</si>
  <si>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</si>
  <si>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</si>
  <si>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</si>
  <si>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</si>
  <si>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</si>
  <si>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</si>
  <si>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</si>
  <si>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</si>
  <si>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</si>
  <si>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</si>
  <si>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</si>
  <si>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</si>
  <si>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</si>
  <si>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</si>
  <si>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</si>
  <si>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</si>
  <si>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</si>
  <si>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</si>
  <si>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</si>
  <si>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</si>
  <si>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</si>
  <si>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</si>
  <si>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</si>
  <si>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</si>
  <si>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</si>
  <si>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</si>
  <si>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</si>
  <si>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</si>
  <si>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</si>
  <si>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</si>
  <si>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</si>
  <si>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</si>
  <si>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</si>
  <si>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</si>
  <si>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</si>
  <si>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</si>
  <si>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</si>
  <si>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</si>
  <si>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</si>
  <si>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</si>
  <si>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</si>
  <si>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</si>
  <si>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</si>
  <si>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</si>
  <si>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</si>
  <si>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</si>
  <si>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</si>
  <si>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</si>
  <si>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</si>
  <si>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</si>
  <si>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</si>
  <si>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</si>
  <si>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</si>
  <si>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</si>
  <si>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</si>
  <si>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</si>
  <si>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</si>
  <si>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</si>
  <si>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</si>
  <si>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</si>
  <si>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</si>
  <si>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</si>
  <si>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</si>
  <si>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</si>
  <si>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</si>
  <si>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</si>
  <si>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</si>
  <si>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</si>
  <si>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</si>
  <si>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</si>
  <si>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</si>
  <si>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</si>
  <si>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</si>
  <si>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</si>
  <si>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</si>
  <si>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</si>
  <si>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</si>
  <si>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</si>
  <si>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</si>
  <si>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</si>
  <si>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</si>
  <si>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</si>
  <si>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</si>
  <si>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</si>
  <si>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</si>
  <si>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</si>
  <si>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</si>
  <si>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</si>
  <si>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</si>
  <si>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</si>
  <si>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</si>
  <si>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</si>
  <si>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</si>
  <si>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</si>
  <si>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</si>
  <si>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</si>
  <si>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</si>
  <si>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</si>
  <si>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</si>
  <si>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</si>
  <si>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</si>
  <si>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</si>
  <si>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</si>
  <si>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</si>
  <si>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</si>
  <si>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</si>
  <si>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</si>
  <si>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</si>
  <si>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</si>
  <si>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</si>
  <si>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</si>
  <si>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</si>
  <si>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</si>
  <si>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</si>
  <si>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</si>
  <si>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</si>
  <si>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</si>
  <si>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</si>
  <si>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</si>
  <si>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</si>
  <si>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</si>
  <si>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</si>
  <si>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</si>
  <si>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</si>
  <si>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</si>
  <si>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</si>
  <si>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</si>
  <si>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</si>
  <si>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</si>
  <si>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</si>
  <si>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</si>
  <si>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</si>
  <si>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</si>
  <si>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</si>
  <si>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</si>
  <si>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</si>
  <si>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</si>
  <si>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</si>
  <si>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</si>
  <si>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</si>
  <si>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</si>
  <si>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</si>
  <si>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</si>
  <si>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</si>
  <si>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</si>
  <si>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</si>
  <si>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</si>
  <si>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</si>
  <si>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</si>
  <si>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</si>
  <si>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</si>
  <si>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</si>
  <si>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</si>
  <si>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</si>
  <si>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</si>
  <si>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</si>
  <si>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</si>
  <si>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</si>
  <si>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</si>
  <si>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</si>
  <si>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</si>
  <si>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</si>
  <si>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</si>
  <si>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</si>
  <si>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</si>
  <si>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</si>
  <si>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</si>
  <si>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</si>
  <si>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</si>
  <si>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</si>
  <si>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</si>
  <si>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</si>
  <si>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</si>
  <si>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</si>
  <si>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</si>
  <si>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</si>
  <si>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</si>
  <si>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</si>
  <si>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</si>
  <si>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</si>
  <si>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</si>
  <si>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</si>
  <si>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</si>
  <si>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</si>
  <si>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</si>
  <si>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</si>
  <si>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</si>
  <si>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</si>
  <si>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</si>
  <si>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</si>
  <si>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</si>
  <si>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</si>
  <si>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</si>
  <si>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</si>
  <si>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</si>
  <si>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</si>
  <si>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</si>
  <si>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</si>
  <si>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</si>
  <si>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</si>
  <si>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</si>
  <si>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</si>
  <si>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</si>
  <si>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</si>
  <si>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</si>
  <si>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</si>
  <si>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</si>
  <si>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</si>
  <si>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</si>
  <si>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</si>
  <si>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</si>
  <si>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</si>
  <si>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</si>
  <si>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</si>
  <si>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</si>
  <si>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</si>
  <si>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</si>
  <si>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</si>
  <si>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</si>
  <si>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</si>
  <si>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</si>
  <si>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</si>
  <si>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</si>
  <si>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</si>
  <si>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</si>
  <si>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</si>
  <si>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</si>
  <si>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</si>
  <si>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</si>
  <si>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</si>
  <si>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</si>
  <si>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</si>
  <si>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</si>
  <si>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</si>
  <si>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</si>
  <si>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</si>
  <si>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</si>
  <si>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</si>
  <si>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</si>
  <si>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</si>
  <si>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</si>
  <si>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</si>
  <si>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</si>
  <si>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</si>
  <si>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</si>
  <si>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</si>
  <si>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</si>
  <si>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</si>
  <si>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</si>
  <si>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</si>
  <si>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</si>
  <si>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</si>
  <si>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</si>
  <si>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</si>
  <si>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</si>
  <si>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</si>
  <si>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</si>
  <si>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</si>
  <si>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</si>
  <si>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</si>
  <si>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</si>
  <si>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</si>
  <si>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</si>
  <si>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</si>
  <si>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</si>
  <si>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</si>
  <si>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</si>
  <si>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</si>
  <si>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</si>
  <si>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</si>
  <si>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</si>
  <si>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</si>
  <si>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</si>
  <si>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</si>
  <si>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</si>
  <si>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</si>
  <si>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</si>
  <si>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</si>
  <si>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</si>
  <si>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</si>
  <si>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</si>
  <si>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</si>
  <si>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</si>
  <si>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</si>
  <si>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</si>
  <si>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</si>
  <si>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</si>
  <si>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</si>
  <si>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</si>
  <si>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</si>
  <si>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</si>
  <si>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</si>
  <si>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</si>
  <si>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</si>
  <si>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</si>
  <si>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</si>
  <si>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</si>
  <si>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</si>
  <si>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</si>
  <si>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</si>
  <si>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</si>
  <si>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</si>
  <si>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</si>
  <si>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</si>
  <si>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</si>
  <si>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</si>
  <si>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</si>
  <si>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</si>
  <si>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</si>
  <si>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</si>
  <si>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</si>
  <si>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</si>
  <si>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</si>
  <si>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</si>
  <si>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</si>
  <si>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</si>
  <si>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</si>
  <si>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</si>
  <si>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</si>
  <si>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</si>
  <si>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</si>
  <si>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</si>
  <si>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</si>
  <si>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</si>
  <si>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</si>
  <si>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</si>
  <si>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</si>
  <si>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</si>
  <si>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</si>
  <si>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</si>
  <si>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</si>
  <si>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</si>
  <si>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</si>
  <si>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</si>
  <si>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</si>
  <si>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</si>
  <si>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</si>
  <si>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</si>
  <si>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</si>
  <si>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</si>
  <si>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</si>
  <si>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</si>
  <si>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</si>
  <si>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</si>
  <si>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</si>
  <si>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</si>
  <si>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</si>
  <si>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</si>
  <si>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</si>
  <si>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</si>
  <si>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</si>
  <si>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</si>
  <si>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</si>
  <si>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</si>
  <si>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</si>
  <si>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</si>
  <si>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</si>
  <si>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</si>
  <si>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</si>
  <si>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</si>
  <si>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</si>
  <si>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</si>
  <si>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</si>
  <si>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</si>
  <si>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</si>
  <si>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</si>
  <si>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</si>
  <si>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</si>
  <si>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</si>
  <si>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</si>
  <si>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</si>
  <si>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</si>
  <si>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</si>
  <si>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</si>
  <si>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</si>
  <si>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</si>
  <si>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</si>
  <si>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</si>
  <si>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</si>
  <si>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</si>
  <si>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</si>
  <si>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</si>
  <si>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</si>
  <si>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</si>
  <si>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</si>
  <si>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</si>
  <si>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</si>
  <si>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</si>
  <si>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</si>
  <si>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</si>
  <si>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</si>
  <si>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</si>
  <si>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</si>
  <si>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</si>
  <si>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</si>
  <si>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</si>
  <si>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</si>
  <si>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</si>
  <si>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</si>
  <si>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</si>
  <si>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</si>
  <si>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</si>
  <si>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</si>
  <si>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</si>
  <si>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</si>
  <si>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</si>
  <si>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</si>
  <si>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</si>
  <si>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</si>
  <si>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</si>
  <si>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</si>
  <si>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</si>
  <si>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</si>
  <si>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</si>
  <si>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</si>
  <si>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</si>
  <si>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</si>
  <si>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</si>
  <si>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</si>
  <si>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</si>
  <si>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</si>
  <si>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</si>
  <si>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</si>
  <si>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</si>
  <si>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</si>
  <si>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</si>
  <si>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</si>
  <si>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</si>
  <si>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</si>
  <si>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</si>
  <si>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</si>
  <si>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</si>
  <si>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</si>
  <si>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</si>
  <si>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</si>
  <si>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</si>
  <si>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</si>
  <si>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</si>
  <si>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</si>
  <si>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</si>
  <si>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</si>
  <si>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</si>
  <si>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</si>
  <si>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</si>
  <si>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</si>
  <si>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</si>
  <si>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</si>
  <si>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</si>
  <si>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</si>
  <si>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</si>
  <si>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</si>
  <si>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</si>
  <si>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</si>
  <si>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</si>
  <si>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</si>
  <si>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</si>
  <si>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</si>
  <si>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</si>
  <si>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</si>
  <si>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</si>
  <si>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</si>
  <si>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</si>
  <si>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</si>
  <si>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</si>
  <si>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</si>
  <si>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</si>
  <si>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</si>
  <si>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</si>
  <si>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</si>
  <si>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</si>
  <si>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</si>
  <si>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</si>
  <si>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</si>
  <si>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</si>
  <si>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</si>
  <si>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</si>
  <si>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</si>
  <si>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</si>
  <si>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</si>
  <si>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</si>
  <si>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</si>
  <si>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</si>
  <si>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</si>
  <si>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</si>
  <si>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</si>
  <si>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</si>
  <si>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</si>
  <si>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</si>
  <si>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</si>
  <si>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</si>
  <si>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</si>
  <si>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</si>
  <si>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</si>
  <si>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</si>
  <si>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</si>
  <si>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</si>
  <si>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</si>
  <si>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</si>
  <si>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</si>
  <si>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</si>
  <si>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</si>
  <si>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</si>
  <si>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</si>
  <si>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</si>
  <si>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</si>
  <si>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</si>
  <si>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</si>
  <si>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</si>
  <si>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</si>
  <si>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</si>
  <si>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</si>
  <si>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</si>
  <si>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</si>
  <si>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</si>
  <si>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</si>
  <si>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</si>
  <si>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</si>
  <si>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</si>
  <si>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</si>
  <si>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</si>
  <si>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</si>
  <si>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</si>
  <si>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</si>
  <si>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</si>
  <si>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</si>
  <si>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</si>
  <si>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</si>
  <si>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</si>
  <si>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</si>
  <si>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</si>
  <si>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</si>
  <si>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</si>
  <si>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</si>
  <si>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</si>
  <si>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</si>
  <si>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</si>
  <si>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</si>
  <si>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</si>
  <si>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</si>
  <si>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</si>
  <si>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</si>
  <si>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</si>
  <si>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</si>
  <si>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</si>
  <si>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</si>
  <si>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</si>
  <si>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</si>
  <si>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</si>
  <si>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</si>
  <si>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</si>
  <si>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</si>
  <si>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</si>
  <si>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</si>
  <si>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</si>
  <si>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</si>
  <si>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</si>
  <si>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</si>
  <si>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</si>
  <si>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</si>
  <si>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</si>
  <si>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</si>
  <si>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</si>
  <si>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</si>
  <si>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</si>
  <si>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</si>
  <si>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</si>
  <si>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</si>
  <si>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</si>
  <si>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</si>
  <si>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</si>
  <si>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</si>
  <si>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</si>
  <si>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</si>
  <si>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</si>
  <si>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</si>
  <si>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</si>
  <si>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</si>
  <si>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</si>
  <si>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</si>
  <si>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</si>
  <si>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</si>
  <si>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</si>
  <si>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</si>
  <si>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</si>
  <si>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</si>
  <si>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</si>
  <si>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</si>
  <si>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</si>
  <si>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</si>
  <si>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</si>
  <si>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</si>
  <si>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</si>
  <si>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</si>
  <si>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</si>
  <si>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</si>
  <si>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</si>
  <si>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</si>
  <si>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</si>
  <si>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</si>
  <si>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</si>
  <si>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</si>
  <si>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</si>
  <si>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</si>
  <si>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</si>
  <si>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</si>
  <si>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</si>
  <si>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</si>
  <si>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</si>
  <si>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</si>
  <si>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</si>
  <si>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</si>
  <si>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</si>
  <si>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</si>
  <si>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</si>
  <si>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</si>
  <si>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</si>
  <si>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</si>
  <si>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</si>
  <si>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</si>
  <si>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</si>
  <si>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</si>
  <si>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</si>
  <si>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</si>
  <si>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</si>
  <si>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</si>
  <si>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</si>
  <si>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</si>
  <si>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</si>
  <si>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</si>
  <si>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</si>
  <si>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</si>
  <si>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</si>
  <si>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</si>
  <si>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</si>
  <si>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</si>
  <si>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</si>
  <si>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</si>
  <si>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</si>
  <si>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</si>
  <si>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</si>
  <si>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</si>
  <si>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</si>
  <si>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</si>
  <si>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</si>
  <si>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</si>
  <si>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</si>
  <si>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</si>
  <si>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</si>
  <si>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</si>
  <si>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</si>
  <si>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</si>
  <si>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</si>
  <si>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</si>
  <si>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</si>
  <si>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</si>
  <si>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</si>
  <si>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</si>
  <si>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</si>
  <si>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</si>
  <si>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</si>
  <si>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</si>
  <si>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</si>
  <si>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</si>
  <si>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</si>
  <si>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</si>
  <si>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</si>
  <si>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</si>
  <si>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</si>
  <si>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</si>
  <si>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</si>
  <si>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</si>
  <si>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</si>
  <si>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</si>
  <si>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</si>
  <si>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</si>
  <si>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</si>
  <si>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</si>
  <si>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</si>
  <si>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</si>
  <si>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</si>
  <si>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</si>
  <si>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</si>
  <si>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</si>
  <si>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</si>
  <si>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</si>
  <si>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</si>
  <si>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</si>
  <si>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</si>
  <si>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</si>
  <si>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</si>
  <si>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</si>
  <si>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</si>
  <si>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</si>
  <si>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</si>
  <si>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</si>
  <si>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</si>
  <si>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</si>
  <si>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</si>
  <si>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</si>
  <si>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</si>
  <si>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</si>
  <si>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</si>
  <si>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</si>
  <si>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</si>
  <si>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</si>
  <si>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</si>
  <si>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</si>
  <si>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</si>
  <si>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</si>
  <si>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</si>
  <si>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</si>
  <si>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</si>
  <si>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</si>
  <si>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</si>
  <si>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</si>
  <si>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</si>
  <si>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</si>
  <si>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</si>
  <si>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</si>
  <si>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</si>
  <si>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</si>
  <si>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</si>
  <si>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</si>
  <si>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</si>
  <si>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</si>
  <si>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</si>
  <si>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</si>
  <si>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</si>
  <si>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</si>
  <si>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</si>
  <si>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</si>
  <si>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</si>
  <si>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</si>
  <si>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</si>
  <si>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</si>
  <si>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</si>
  <si>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</si>
  <si>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</si>
  <si>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</si>
  <si>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</si>
  <si>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</si>
  <si>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</si>
  <si>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</si>
  <si>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</si>
  <si>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</si>
  <si>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</si>
  <si>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</si>
  <si>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</si>
  <si>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</si>
  <si>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</si>
  <si>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</si>
  <si>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</si>
  <si>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</si>
  <si>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</si>
  <si>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</si>
  <si>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</si>
  <si>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</si>
  <si>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</si>
  <si>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</si>
  <si>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</si>
  <si>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</si>
  <si>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</si>
  <si>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</si>
  <si>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</si>
  <si>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</si>
  <si>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</si>
  <si>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</si>
  <si>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</si>
  <si>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</si>
  <si>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</si>
  <si>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</si>
  <si>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</si>
  <si>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</si>
  <si>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</si>
  <si>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</si>
  <si>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</si>
  <si>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</si>
  <si>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</si>
  <si>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</si>
  <si>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</si>
  <si>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</si>
  <si>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</si>
  <si>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</si>
  <si>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</si>
  <si>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</si>
  <si>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</si>
  <si>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</si>
  <si>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</si>
  <si>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</si>
  <si>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</si>
  <si>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</si>
  <si>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</si>
  <si>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</si>
  <si>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</si>
  <si>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</si>
  <si>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</si>
  <si>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</si>
  <si>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</si>
  <si>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</si>
  <si>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</si>
  <si>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</si>
  <si>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</si>
  <si>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</si>
  <si>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</si>
  <si>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</si>
  <si>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</si>
  <si>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</si>
  <si>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</si>
  <si>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</si>
  <si>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</si>
  <si>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</si>
  <si>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</si>
  <si>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</si>
  <si>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</si>
  <si>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</si>
  <si>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</si>
  <si>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</si>
  <si>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</si>
  <si>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</si>
  <si>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</si>
  <si>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</si>
  <si>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</si>
  <si>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</si>
  <si>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</si>
  <si>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</si>
  <si>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</si>
  <si>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</si>
  <si>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</si>
  <si>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</si>
  <si>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</si>
  <si>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</si>
  <si>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</si>
  <si>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</si>
  <si>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</si>
  <si>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</si>
  <si>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</si>
  <si>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</si>
  <si>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</si>
  <si>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</si>
  <si>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</si>
  <si>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</si>
  <si>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</si>
  <si>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</si>
  <si>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</si>
  <si>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</si>
  <si>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</si>
  <si>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</si>
  <si>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</si>
  <si>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</si>
  <si>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</si>
  <si>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</si>
  <si>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</si>
  <si>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</si>
  <si>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</si>
  <si>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</si>
  <si>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</si>
  <si>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</si>
  <si>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</si>
  <si>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</si>
  <si>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</si>
  <si>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</si>
  <si>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</si>
  <si>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</si>
  <si>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</si>
  <si>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</si>
  <si>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</si>
  <si>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</si>
  <si>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</si>
  <si>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</si>
  <si>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</si>
  <si>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</si>
  <si>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</si>
  <si>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</si>
  <si>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</si>
  <si>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</si>
  <si>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</si>
  <si>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</si>
  <si>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</si>
  <si>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</si>
  <si>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</si>
  <si>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</si>
  <si>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</si>
  <si>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</si>
  <si>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</si>
  <si>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</si>
  <si>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</si>
  <si>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</si>
  <si>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</si>
  <si>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</si>
  <si>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</si>
  <si>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</si>
  <si>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</si>
  <si>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</si>
  <si>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</si>
  <si>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</si>
  <si>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</si>
  <si>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</si>
  <si>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</si>
  <si>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</si>
  <si>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</si>
  <si>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</si>
  <si>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</si>
  <si>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</si>
  <si>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</si>
  <si>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</si>
  <si>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</si>
  <si>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</si>
  <si>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</si>
  <si>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</si>
  <si>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</si>
  <si>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</si>
  <si>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</si>
  <si>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</si>
  <si>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</si>
  <si>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</si>
  <si>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</si>
  <si>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</si>
  <si>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</si>
  <si>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</si>
  <si>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</si>
  <si>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</si>
  <si>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</si>
  <si>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</si>
  <si>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</si>
  <si>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</si>
  <si>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</si>
  <si>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</si>
  <si>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</si>
  <si>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</si>
  <si>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</si>
  <si>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</si>
  <si>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</si>
  <si>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</si>
  <si>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</si>
  <si>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</si>
  <si>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</si>
  <si>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</si>
  <si>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</si>
  <si>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</si>
  <si>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</si>
  <si>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</si>
  <si>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</si>
  <si>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</si>
  <si>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</si>
  <si>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</si>
  <si>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</si>
  <si>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</si>
  <si>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</si>
  <si>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</si>
  <si>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</si>
  <si>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</si>
  <si>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</si>
  <si>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</si>
  <si>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</si>
  <si>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</si>
  <si>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</si>
  <si>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</si>
  <si>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</si>
  <si>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</si>
  <si>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</si>
  <si>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</si>
  <si>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</si>
  <si>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</si>
  <si>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</si>
  <si>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</si>
  <si>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</si>
  <si>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</si>
  <si>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</si>
  <si>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</si>
  <si>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</si>
  <si>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</si>
  <si>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</si>
  <si>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</si>
  <si>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</si>
  <si>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</si>
  <si>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</si>
  <si>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</si>
  <si>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</si>
  <si>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</si>
  <si>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</si>
  <si>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</si>
  <si>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</si>
  <si>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</si>
  <si>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</si>
  <si>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</si>
  <si>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</si>
  <si>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</si>
  <si>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</si>
  <si>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</si>
  <si>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</si>
  <si>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</si>
  <si>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</si>
  <si>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</si>
  <si>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</si>
  <si>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</si>
  <si>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</si>
  <si>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</si>
  <si>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</si>
  <si>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</si>
  <si>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</si>
  <si>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</si>
  <si>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</si>
  <si>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</si>
  <si>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</si>
  <si>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</si>
  <si>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</si>
  <si>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</si>
  <si>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</si>
  <si>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</si>
  <si>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</si>
  <si>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</si>
  <si>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</si>
  <si>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</si>
  <si>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</si>
  <si>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</si>
  <si>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</si>
  <si>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</si>
  <si>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</si>
  <si>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</si>
  <si>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</si>
  <si>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</si>
  <si>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</si>
  <si>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</si>
  <si>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</si>
  <si>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</si>
  <si>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</si>
  <si>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</si>
  <si>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</si>
  <si>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</si>
  <si>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</si>
  <si>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</si>
  <si>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</si>
  <si>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</si>
  <si>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</si>
  <si>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</si>
  <si>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</si>
  <si>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</si>
  <si>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</si>
  <si>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</si>
  <si>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</si>
  <si>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</si>
  <si>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</si>
  <si>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</si>
  <si>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</si>
  <si>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</si>
  <si>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</si>
  <si>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</si>
  <si>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</si>
  <si>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</si>
  <si>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</si>
  <si>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</si>
  <si>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</si>
  <si>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</si>
  <si>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</si>
  <si>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</si>
  <si>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</si>
  <si>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</si>
  <si>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</si>
  <si>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</si>
  <si>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</si>
  <si>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</si>
  <si>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</si>
  <si>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</si>
  <si>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</si>
  <si>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</si>
  <si>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</si>
  <si>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</si>
  <si>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</si>
  <si>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</si>
  <si>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</si>
  <si>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</si>
  <si>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</si>
  <si>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</si>
  <si>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</si>
  <si>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</si>
  <si>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</si>
  <si>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</si>
  <si>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</si>
  <si>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</si>
  <si>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</si>
  <si>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</si>
  <si>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</si>
  <si>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</si>
  <si>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</si>
  <si>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</si>
  <si>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</si>
  <si>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</si>
  <si>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</si>
  <si>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</si>
  <si>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</si>
  <si>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</si>
  <si>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</si>
  <si>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</si>
  <si>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</si>
  <si>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</si>
  <si>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</si>
  <si>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</si>
  <si>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</si>
  <si>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</si>
  <si>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</si>
  <si>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</si>
  <si>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</si>
  <si>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</si>
  <si>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</si>
  <si>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</si>
  <si>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</si>
  <si>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</si>
  <si>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</si>
  <si>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</si>
  <si>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</si>
  <si>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</si>
  <si>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</si>
  <si>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</si>
  <si>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</si>
  <si>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</si>
  <si>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</si>
  <si>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</si>
  <si>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</si>
  <si>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</si>
  <si>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</si>
  <si>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</si>
  <si>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</si>
  <si>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</si>
  <si>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</si>
  <si>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</si>
  <si>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</si>
  <si>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</si>
  <si>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</si>
  <si>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</si>
  <si>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</si>
  <si>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</si>
  <si>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</si>
  <si>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</si>
  <si>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</si>
  <si>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</si>
  <si>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</si>
  <si>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</si>
  <si>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</si>
  <si>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</si>
  <si>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</si>
  <si>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</si>
  <si>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</si>
  <si>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</si>
  <si>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</si>
  <si>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</si>
  <si>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</si>
  <si>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</si>
  <si>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</si>
  <si>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</si>
  <si>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</si>
  <si>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</si>
  <si>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</si>
  <si>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</si>
  <si>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</si>
  <si>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</si>
  <si>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</si>
  <si>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</si>
  <si>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</si>
  <si>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</si>
  <si>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</si>
  <si>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</si>
  <si>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</si>
  <si>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</si>
  <si>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</si>
  <si>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</si>
  <si>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</si>
  <si>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</si>
  <si>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</si>
  <si>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</si>
  <si>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</si>
  <si>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</si>
  <si>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</si>
  <si>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</si>
  <si>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</si>
  <si>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</si>
  <si>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</si>
  <si>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</si>
  <si>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</si>
  <si>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</si>
  <si>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</si>
  <si>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</si>
  <si>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</si>
  <si>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</si>
  <si>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</si>
  <si>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</si>
  <si>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</si>
  <si>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</si>
  <si>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</si>
  <si>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</si>
  <si>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</si>
  <si>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</si>
  <si>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</si>
  <si>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</si>
  <si>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</si>
  <si>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</si>
  <si>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</si>
  <si>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</si>
  <si>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</si>
  <si>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</si>
  <si>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</si>
  <si>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</si>
  <si>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</si>
  <si>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</si>
  <si>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</si>
  <si>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</si>
  <si>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</si>
  <si>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</si>
  <si>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</si>
  <si>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</si>
  <si>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</si>
  <si>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</si>
  <si>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</si>
  <si>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</si>
  <si>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</si>
  <si>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</si>
  <si>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</si>
  <si>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</si>
  <si>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</si>
  <si>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</si>
  <si>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</si>
  <si>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</si>
  <si>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</si>
  <si>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</si>
  <si>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</si>
  <si>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</si>
  <si>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</si>
  <si>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</si>
  <si>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</si>
  <si>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</si>
  <si>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</si>
  <si>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</si>
  <si>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</si>
  <si>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</si>
  <si>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</si>
  <si>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</si>
  <si>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</si>
  <si>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</si>
  <si>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</si>
  <si>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</si>
  <si>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</si>
  <si>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</si>
  <si>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</si>
  <si>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</si>
  <si>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</si>
  <si>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</si>
  <si>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</si>
  <si>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</si>
  <si>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</si>
  <si>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</si>
  <si>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</si>
  <si>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</si>
  <si>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</si>
  <si>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</si>
  <si>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</si>
  <si>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</si>
  <si>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</si>
  <si>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</si>
  <si>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</si>
  <si>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</si>
  <si>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</si>
  <si>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</si>
  <si>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</si>
  <si>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</si>
  <si>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</si>
  <si>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</si>
  <si>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</si>
  <si>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</si>
  <si>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</si>
  <si>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</si>
  <si>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</si>
  <si>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</si>
  <si>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</si>
  <si>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</si>
  <si>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</si>
  <si>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</si>
  <si>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</si>
  <si>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</si>
  <si>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</si>
  <si>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</si>
  <si>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</si>
  <si>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</si>
  <si>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</si>
  <si>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</si>
  <si>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</si>
  <si>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</si>
  <si>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</si>
  <si>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</si>
  <si>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</si>
  <si>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</si>
  <si>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</si>
  <si>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</si>
  <si>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</si>
  <si>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</si>
  <si>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</si>
  <si>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</si>
  <si>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</si>
  <si>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</si>
  <si>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</si>
  <si>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</si>
  <si>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</si>
  <si>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</si>
  <si>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</si>
  <si>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</si>
  <si>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</si>
  <si>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</si>
  <si>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</si>
  <si>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</si>
  <si>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</si>
  <si>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</si>
  <si>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</si>
  <si>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</si>
  <si>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</si>
  <si>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</si>
  <si>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</si>
  <si>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</si>
  <si>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</si>
  <si>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</si>
  <si>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</si>
  <si>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</si>
  <si>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</si>
  <si>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</si>
  <si>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</si>
  <si>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</si>
  <si>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</si>
  <si>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</si>
  <si>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</si>
  <si>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</si>
  <si>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</si>
  <si>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</si>
  <si>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</si>
  <si>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</si>
  <si>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</si>
  <si>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</si>
  <si>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</si>
  <si>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</si>
  <si>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</si>
  <si>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</si>
  <si>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</si>
  <si>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</si>
  <si>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</si>
  <si>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</si>
  <si>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</si>
  <si>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</si>
  <si>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</si>
  <si>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</si>
  <si>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</si>
  <si>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</si>
  <si>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</si>
  <si>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</si>
  <si>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</si>
  <si>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</si>
  <si>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</si>
  <si>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</si>
  <si>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</si>
  <si>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</si>
  <si>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</si>
  <si>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</si>
  <si>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</si>
  <si>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</si>
  <si>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</si>
  <si>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</si>
  <si>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</si>
  <si>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</si>
  <si>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</si>
  <si>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</si>
  <si>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</si>
  <si>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</si>
  <si>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</si>
  <si>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</si>
  <si>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</si>
  <si>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</si>
  <si>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</si>
  <si>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</si>
  <si>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</si>
  <si>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</si>
  <si>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</si>
  <si>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</si>
  <si>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</si>
  <si>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</si>
  <si>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</si>
  <si>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</si>
  <si>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</si>
  <si>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</si>
  <si>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</si>
  <si>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</si>
  <si>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</si>
  <si>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</si>
  <si>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</si>
  <si>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</si>
  <si>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</si>
  <si>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</si>
  <si>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</si>
  <si>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</si>
  <si>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</si>
  <si>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</si>
  <si>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</si>
  <si>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</si>
  <si>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</si>
  <si>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</si>
  <si>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</si>
  <si>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</si>
  <si>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</si>
  <si>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</si>
  <si>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</si>
  <si>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</si>
  <si>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</si>
  <si>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</si>
  <si>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</si>
  <si>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</si>
  <si>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</si>
  <si>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</si>
  <si>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</si>
  <si>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</si>
  <si>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</si>
  <si>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</si>
  <si>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</si>
  <si>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</si>
  <si>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</si>
  <si>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</si>
  <si>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</si>
  <si>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</si>
  <si>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</si>
  <si>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</si>
  <si>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</si>
  <si>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</si>
  <si>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</si>
  <si>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</si>
  <si>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</si>
  <si>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</si>
  <si>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</si>
  <si>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</si>
  <si>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</si>
  <si>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</si>
  <si>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</si>
  <si>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</si>
  <si>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</si>
  <si>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</si>
  <si>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</si>
  <si>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</si>
  <si>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</si>
  <si>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</si>
  <si>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</si>
  <si>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</si>
  <si>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</si>
  <si>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</si>
  <si>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</si>
  <si>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</si>
  <si>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</si>
  <si>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</si>
  <si>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</si>
  <si>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</si>
  <si>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</si>
  <si>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</si>
  <si>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</si>
  <si>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</si>
  <si>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</si>
  <si>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</si>
  <si>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</si>
  <si>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</si>
  <si>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</si>
  <si>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</si>
  <si>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</si>
  <si>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</si>
  <si>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</si>
  <si>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</si>
  <si>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</si>
  <si>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</si>
  <si>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</si>
  <si>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</si>
  <si>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</si>
  <si>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</si>
  <si>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</si>
  <si>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</si>
  <si>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</si>
  <si>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</si>
  <si>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</si>
  <si>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</si>
  <si>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</si>
  <si>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</si>
  <si>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</si>
  <si>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</si>
  <si>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</si>
  <si>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</si>
  <si>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</si>
  <si>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</si>
  <si>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</si>
  <si>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</si>
  <si>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</si>
  <si>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</si>
  <si>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</si>
  <si>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</si>
  <si>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</si>
  <si>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</si>
  <si>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</si>
  <si>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</si>
  <si>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</si>
  <si>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</si>
  <si>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</si>
  <si>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</si>
  <si>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</si>
  <si>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</si>
  <si>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</si>
  <si>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</si>
  <si>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</si>
  <si>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</si>
  <si>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</si>
  <si>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</si>
  <si>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</si>
  <si>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</si>
  <si>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</si>
  <si>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</si>
  <si>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</si>
  <si>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</si>
  <si>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</si>
  <si>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</si>
  <si>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</si>
  <si>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</si>
  <si>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</si>
  <si>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</si>
  <si>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</si>
  <si>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</si>
  <si>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</si>
  <si>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</si>
  <si>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</si>
  <si>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</si>
  <si>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</si>
  <si>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</si>
  <si>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</si>
  <si>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</si>
  <si>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</si>
  <si>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</si>
  <si>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</si>
  <si>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</si>
  <si>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</si>
  <si>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</si>
  <si>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</si>
  <si>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</si>
  <si>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</si>
  <si>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</si>
  <si>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</si>
  <si>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</si>
  <si>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</si>
  <si>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</si>
  <si>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</si>
  <si>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</si>
  <si>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</si>
  <si>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</si>
  <si>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</si>
  <si>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</si>
  <si>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</si>
  <si>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</si>
  <si>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</si>
  <si>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</si>
  <si>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</si>
  <si>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</si>
  <si>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</si>
  <si>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</si>
  <si>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</si>
  <si>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</si>
  <si>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</si>
  <si>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</si>
  <si>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</si>
  <si>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</si>
  <si>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</si>
  <si>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</si>
  <si>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</si>
  <si>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</si>
  <si>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</si>
  <si>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</si>
  <si>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</si>
  <si>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</si>
  <si>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</si>
  <si>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</si>
  <si>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</si>
  <si>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</si>
  <si>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</si>
  <si>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</si>
  <si>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</si>
  <si>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</si>
  <si>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</si>
  <si>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</si>
  <si>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</si>
  <si>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</si>
  <si>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</si>
  <si>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</si>
  <si>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</si>
  <si>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</si>
  <si>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</si>
  <si>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</si>
  <si>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</si>
  <si>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</si>
  <si>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</si>
  <si>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</si>
  <si>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</si>
  <si>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</si>
  <si>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</si>
  <si>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</si>
  <si>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</si>
  <si>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</si>
  <si>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</si>
  <si>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</si>
  <si>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</si>
  <si>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</si>
  <si>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</si>
  <si>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</si>
  <si>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</si>
  <si>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</si>
  <si>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</si>
  <si>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</si>
  <si>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</si>
  <si>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</si>
  <si>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</si>
  <si>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</si>
  <si>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</si>
  <si>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</si>
  <si>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</si>
  <si>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</si>
  <si>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</si>
  <si>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</si>
  <si>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</si>
  <si>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</si>
  <si>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</si>
  <si>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</si>
  <si>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</si>
  <si>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</si>
  <si>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</si>
  <si>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</si>
  <si>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</si>
  <si>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</si>
  <si>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</si>
  <si>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</si>
  <si>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</si>
  <si>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</si>
  <si>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</si>
  <si>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</si>
  <si>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</si>
  <si>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</si>
  <si>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</si>
  <si>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</si>
  <si>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</si>
  <si>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</si>
  <si>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</si>
  <si>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</si>
  <si>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</si>
  <si>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</si>
  <si>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</si>
  <si>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</si>
  <si>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</si>
  <si>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</si>
  <si>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</si>
  <si>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</si>
  <si>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</si>
  <si>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</si>
  <si>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</si>
  <si>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</si>
  <si>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</si>
  <si>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</si>
  <si>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</si>
  <si>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</si>
  <si>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</si>
  <si>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</si>
  <si>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</si>
  <si>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</si>
  <si>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</si>
  <si>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</si>
  <si>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</si>
  <si>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</si>
  <si>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</si>
  <si>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</si>
  <si>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</si>
  <si>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</si>
  <si>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</si>
  <si>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</si>
  <si>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</si>
  <si>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</si>
  <si>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</si>
  <si>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</si>
  <si>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</si>
  <si>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</si>
  <si>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</si>
  <si>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</si>
  <si>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</si>
  <si>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</si>
  <si>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</si>
  <si>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</si>
  <si>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</si>
  <si>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</si>
  <si>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</si>
  <si>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</si>
  <si>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</si>
  <si>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</si>
  <si>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</si>
  <si>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</si>
  <si>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</si>
  <si>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</si>
  <si>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</si>
  <si>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</si>
  <si>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</si>
  <si>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</si>
  <si>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</si>
  <si>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</si>
  <si>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</si>
  <si>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</si>
  <si>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</si>
  <si>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</si>
  <si>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</si>
  <si>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</si>
  <si>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</si>
  <si>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</si>
  <si>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</si>
  <si>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</si>
  <si>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</si>
  <si>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</si>
  <si>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</si>
  <si>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</si>
  <si>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</si>
  <si>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</si>
  <si>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</si>
  <si>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</si>
  <si>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</si>
  <si>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</si>
  <si>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</si>
  <si>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</si>
  <si>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</si>
  <si>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</si>
  <si>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</si>
  <si>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</si>
  <si>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</si>
  <si>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</si>
  <si>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</si>
  <si>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</si>
  <si>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</si>
  <si>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</si>
  <si>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</si>
  <si>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</si>
  <si>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</si>
  <si>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</si>
  <si>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</si>
  <si>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</si>
  <si>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</si>
  <si>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</si>
  <si>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</si>
  <si>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</si>
  <si>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</si>
  <si>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</si>
  <si>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</si>
  <si>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</si>
  <si>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</si>
  <si>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</si>
  <si>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</si>
  <si>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</si>
  <si>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</si>
  <si>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</si>
  <si>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</si>
  <si>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</si>
  <si>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</si>
  <si>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</si>
  <si>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</si>
  <si>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</si>
  <si>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</si>
  <si>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</si>
  <si>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</si>
  <si>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</si>
  <si>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</si>
  <si>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</si>
  <si>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</si>
  <si>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</si>
  <si>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</si>
  <si>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</si>
  <si>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</si>
  <si>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</si>
  <si>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</si>
  <si>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</si>
  <si>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</si>
  <si>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</si>
  <si>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</si>
  <si>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</si>
  <si>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</si>
  <si>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</si>
  <si>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</si>
  <si>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</si>
  <si>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</si>
  <si>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</si>
  <si>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</si>
  <si>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</si>
  <si>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</si>
  <si>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</si>
  <si>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</si>
  <si>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</si>
  <si>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</si>
  <si>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</si>
  <si>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</si>
  <si>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</si>
  <si>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</si>
  <si>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</si>
  <si>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</si>
  <si>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</si>
  <si>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</si>
  <si>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</si>
  <si>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</si>
  <si>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</si>
  <si>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</si>
  <si>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</si>
  <si>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</si>
  <si>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</si>
  <si>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</si>
  <si>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</si>
  <si>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</si>
  <si>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</si>
  <si>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</si>
  <si>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</si>
  <si>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</si>
  <si>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</si>
  <si>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</si>
  <si>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</si>
  <si>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</si>
  <si>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</si>
  <si>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</si>
  <si>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</si>
  <si>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</si>
  <si>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</si>
  <si>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</si>
  <si>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</si>
  <si>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</si>
  <si>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</si>
  <si>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</si>
  <si>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</si>
  <si>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</si>
  <si>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</si>
  <si>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</si>
  <si>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</si>
  <si>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</si>
  <si>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</si>
  <si>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</si>
  <si>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</si>
  <si>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</si>
  <si>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</si>
  <si>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</si>
  <si>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</si>
  <si>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</si>
  <si>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</si>
  <si>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</si>
  <si>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</si>
  <si>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</si>
  <si>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</si>
  <si>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</si>
  <si>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</si>
  <si>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</si>
  <si>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</si>
  <si>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</si>
  <si>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</si>
  <si>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</si>
  <si>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</si>
  <si>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</si>
  <si>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</si>
  <si>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</si>
  <si>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</si>
  <si>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</si>
  <si>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</si>
  <si>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</si>
  <si>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</si>
  <si>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</si>
  <si>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</si>
  <si>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</si>
  <si>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</si>
  <si>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</si>
  <si>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</si>
  <si>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</si>
  <si>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</si>
  <si>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</si>
  <si>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</si>
  <si>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</si>
  <si>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</si>
  <si>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</si>
  <si>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</si>
  <si>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</si>
  <si>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</si>
  <si>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</si>
  <si>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</si>
  <si>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</si>
  <si>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</si>
  <si>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</si>
  <si>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</si>
  <si>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</si>
  <si>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</si>
  <si>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</si>
  <si>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</si>
  <si>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</si>
  <si>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</si>
  <si>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</si>
  <si>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</si>
  <si>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</si>
  <si>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</si>
  <si>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</si>
  <si>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</si>
  <si>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</si>
  <si>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</si>
  <si>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</si>
  <si>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</si>
  <si>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</si>
  <si>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</si>
  <si>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</si>
  <si>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</si>
  <si>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</si>
  <si>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</si>
  <si>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</si>
  <si>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</si>
  <si>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</si>
  <si>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</si>
  <si>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</si>
  <si>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</si>
  <si>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</si>
  <si>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</si>
  <si>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</si>
  <si>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</si>
  <si>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</si>
  <si>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</si>
  <si>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</si>
  <si>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</si>
  <si>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</si>
  <si>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</si>
  <si>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</si>
  <si>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</si>
  <si>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</si>
  <si>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</si>
  <si>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</si>
  <si>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</si>
  <si>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</si>
  <si>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</si>
  <si>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</si>
  <si>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</si>
  <si>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</si>
  <si>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</si>
  <si>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</si>
  <si>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</si>
  <si>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</si>
  <si>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</si>
  <si>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</si>
  <si>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</si>
  <si>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</si>
  <si>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</si>
  <si>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</si>
  <si>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</si>
  <si>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</si>
  <si>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</si>
  <si>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</si>
  <si>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</si>
  <si>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</si>
  <si>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</si>
  <si>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</si>
  <si>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</si>
  <si>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</si>
  <si>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</si>
  <si>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</si>
  <si>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</si>
  <si>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</si>
  <si>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</si>
  <si>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</si>
  <si>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</si>
  <si>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</si>
  <si>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</si>
  <si>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</si>
  <si>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</si>
  <si>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</si>
  <si>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</si>
  <si>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</si>
  <si>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</si>
  <si>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</si>
  <si>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</si>
  <si>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</si>
  <si>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</si>
  <si>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</si>
  <si>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</si>
  <si>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</si>
  <si>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</si>
  <si>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</si>
  <si>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</si>
  <si>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</si>
  <si>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</si>
  <si>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</si>
  <si>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</si>
  <si>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</si>
  <si>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</si>
  <si>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</si>
  <si>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</si>
  <si>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</si>
  <si>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</si>
  <si>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</si>
  <si>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</si>
  <si>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</si>
  <si>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</si>
  <si>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</si>
  <si>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</si>
  <si>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</si>
  <si>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</si>
  <si>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</si>
  <si>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</si>
  <si>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</si>
  <si>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</si>
  <si>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</si>
  <si>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</si>
  <si>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</si>
  <si>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</si>
  <si>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</si>
  <si>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</si>
  <si>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</si>
  <si>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</si>
  <si>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</si>
  <si>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</si>
  <si>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</si>
  <si>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</si>
  <si>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</si>
  <si>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</si>
  <si>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</si>
  <si>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</si>
  <si>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</si>
  <si>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</si>
  <si>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</si>
  <si>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</si>
  <si>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</si>
  <si>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</si>
  <si>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</si>
  <si>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</si>
  <si>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</si>
  <si>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</si>
  <si>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</si>
  <si>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</si>
  <si>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</si>
  <si>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</si>
  <si>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</si>
  <si>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</si>
  <si>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</si>
  <si>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</si>
  <si>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</si>
  <si>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</si>
  <si>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</si>
  <si>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</si>
  <si>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</si>
  <si>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</si>
  <si>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</si>
  <si>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</si>
  <si>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</si>
  <si>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</si>
  <si>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</si>
  <si>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</si>
  <si>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</si>
  <si>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</si>
  <si>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</si>
  <si>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</si>
  <si>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</si>
  <si>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</si>
  <si>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</si>
  <si>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</si>
  <si>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</si>
  <si>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</si>
  <si>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</si>
  <si>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</si>
  <si>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</si>
  <si>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</si>
  <si>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</si>
  <si>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</si>
  <si>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</si>
  <si>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</si>
  <si>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</si>
  <si>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</si>
  <si>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</si>
  <si>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</si>
  <si>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</si>
  <si>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</si>
  <si>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</si>
  <si>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</si>
  <si>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</si>
  <si>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</si>
  <si>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</si>
  <si>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</si>
  <si>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</si>
  <si>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</si>
  <si>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</si>
  <si>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</si>
  <si>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</si>
  <si>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</si>
  <si>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</si>
  <si>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</si>
  <si>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</si>
  <si>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</si>
  <si>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</si>
  <si>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</si>
  <si>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</si>
  <si>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</si>
  <si>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</si>
  <si>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</si>
  <si>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</si>
  <si>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</si>
  <si>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</si>
  <si>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</si>
  <si>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</si>
  <si>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</si>
  <si>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</si>
  <si>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</si>
  <si>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</si>
  <si>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</si>
  <si>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</si>
  <si>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</si>
  <si>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</si>
  <si>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</si>
  <si>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</si>
  <si>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</si>
  <si>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</si>
  <si>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</si>
  <si>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</si>
  <si>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</si>
  <si>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</si>
  <si>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</si>
  <si>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</si>
  <si>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</si>
  <si>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</si>
  <si>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</si>
  <si>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</si>
  <si>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</si>
  <si>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</si>
  <si>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</si>
  <si>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</si>
  <si>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</si>
  <si>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</si>
  <si>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</si>
  <si>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</si>
  <si>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</si>
  <si>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</si>
  <si>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</si>
  <si>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</si>
  <si>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</si>
  <si>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</si>
  <si>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</si>
  <si>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</si>
  <si>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</si>
  <si>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</si>
  <si>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</si>
  <si>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</si>
  <si>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</si>
  <si>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</si>
  <si>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</si>
  <si>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</si>
  <si>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</si>
  <si>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</si>
  <si>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</si>
  <si>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</si>
  <si>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</si>
  <si>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</si>
  <si>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</si>
  <si>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</si>
  <si>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</si>
  <si>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</si>
  <si>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</si>
  <si>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</si>
  <si>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</si>
  <si>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</si>
  <si>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</si>
  <si>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</si>
  <si>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</si>
  <si>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</si>
  <si>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</si>
  <si>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</si>
  <si>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</si>
  <si>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</si>
  <si>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</si>
  <si>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</si>
  <si>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</si>
  <si>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</si>
  <si>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</si>
  <si>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</si>
  <si>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</si>
  <si>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</si>
  <si>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</si>
  <si>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</si>
  <si>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</si>
  <si>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</si>
  <si>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</si>
  <si>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</si>
  <si>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</si>
  <si>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</si>
  <si>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</si>
  <si>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</si>
  <si>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</si>
  <si>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</si>
  <si>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</si>
  <si>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</si>
  <si>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</si>
  <si>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</si>
  <si>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</si>
  <si>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</si>
  <si>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</si>
  <si>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</si>
  <si>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</si>
  <si>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</si>
  <si>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</si>
  <si>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</si>
  <si>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</si>
  <si>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</si>
  <si>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</si>
  <si>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</si>
  <si>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</si>
  <si>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</si>
  <si>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</si>
  <si>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</si>
  <si>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</si>
  <si>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</si>
  <si>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</si>
  <si>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</si>
  <si>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</si>
  <si>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</si>
  <si>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</si>
  <si>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</si>
  <si>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</si>
  <si>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</si>
  <si>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</si>
  <si>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</si>
  <si>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</si>
  <si>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</si>
  <si>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</si>
  <si>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</si>
  <si>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</si>
  <si>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</si>
  <si>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</si>
  <si>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</si>
  <si>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</si>
  <si>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</si>
  <si>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</si>
  <si>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</si>
  <si>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</si>
  <si>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</si>
  <si>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</si>
  <si>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</si>
  <si>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</si>
  <si>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</si>
  <si>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</si>
  <si>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</si>
  <si>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</si>
  <si>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</si>
  <si>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</si>
  <si>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</si>
  <si>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</si>
  <si>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</si>
  <si>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</si>
  <si>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</si>
  <si>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</si>
  <si>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</si>
  <si>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</si>
  <si>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</si>
  <si>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</si>
  <si>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</si>
  <si>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</si>
  <si>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</si>
  <si>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</si>
  <si>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</si>
  <si>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</si>
  <si>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</si>
  <si>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</si>
  <si>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</si>
  <si>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</si>
  <si>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</si>
  <si>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</si>
  <si>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</si>
  <si>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</si>
  <si>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</si>
  <si>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</si>
  <si>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</si>
  <si>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</si>
  <si>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</si>
  <si>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</si>
  <si>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</si>
  <si>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</si>
  <si>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</si>
  <si>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</si>
  <si>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</si>
  <si>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</si>
  <si>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</si>
  <si>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</si>
  <si>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</si>
  <si>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</si>
  <si>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</si>
  <si>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</si>
  <si>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</si>
  <si>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</si>
  <si>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</si>
  <si>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</si>
  <si>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</si>
  <si>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</si>
  <si>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</si>
  <si>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</si>
  <si>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</si>
  <si>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</si>
  <si>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</si>
  <si>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</si>
  <si>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</si>
  <si>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</si>
  <si>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</si>
  <si>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</si>
  <si>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</si>
  <si>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</si>
  <si>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</si>
  <si>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</si>
  <si>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</si>
  <si>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</si>
  <si>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</si>
  <si>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</si>
  <si>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</si>
  <si>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</si>
  <si>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</si>
  <si>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</si>
  <si>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</si>
  <si>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</si>
  <si>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</si>
  <si>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</si>
  <si>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</si>
  <si>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</si>
  <si>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</si>
  <si>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</si>
  <si>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</si>
  <si>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</si>
  <si>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</si>
  <si>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</si>
  <si>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</si>
  <si>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</si>
  <si>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</si>
  <si>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</si>
  <si>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</si>
  <si>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</si>
  <si>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</si>
  <si>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</si>
  <si>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</si>
  <si>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</si>
  <si>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</si>
  <si>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</si>
  <si>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</si>
  <si>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</si>
  <si>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</si>
  <si>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</si>
  <si>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</si>
  <si>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</si>
  <si>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</si>
  <si>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</si>
  <si>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</si>
  <si>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</si>
  <si>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</si>
  <si>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</si>
  <si>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</si>
  <si>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</si>
  <si>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</si>
  <si>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</si>
  <si>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</si>
  <si>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</si>
  <si>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</si>
  <si>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</si>
  <si>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</si>
  <si>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</si>
  <si>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</si>
  <si>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</si>
  <si>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</si>
  <si>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</si>
  <si>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</si>
  <si>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</si>
  <si>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</si>
  <si>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</si>
  <si>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</si>
  <si>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</si>
  <si>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</si>
  <si>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</si>
  <si>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</si>
  <si>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</si>
  <si>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</si>
  <si>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</si>
  <si>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</si>
  <si>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</si>
  <si>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</si>
  <si>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</si>
  <si>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</si>
  <si>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</si>
  <si>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</si>
  <si>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</si>
  <si>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</si>
  <si>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</si>
  <si>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</si>
  <si>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</si>
  <si>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</si>
  <si>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</si>
  <si>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</si>
  <si>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</si>
  <si>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</si>
  <si>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</si>
  <si>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</si>
  <si>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</si>
  <si>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</si>
  <si>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</si>
  <si>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</si>
  <si>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</si>
  <si>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</si>
  <si>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</si>
  <si>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</si>
  <si>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</si>
  <si>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</si>
  <si>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</si>
  <si>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</si>
  <si>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</si>
  <si>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</si>
  <si>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</si>
  <si>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</si>
  <si>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</si>
  <si>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</si>
  <si>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</si>
  <si>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</si>
  <si>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</si>
  <si>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</si>
  <si>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</si>
  <si>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</si>
  <si>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</si>
  <si>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</si>
  <si>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</si>
  <si>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</si>
  <si>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</si>
  <si>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</si>
  <si>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</si>
  <si>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</si>
  <si>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</si>
  <si>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</si>
  <si>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</si>
  <si>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</si>
  <si>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</si>
  <si>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</si>
  <si>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</si>
  <si>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</si>
  <si>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</si>
  <si>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</si>
  <si>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</si>
  <si>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</si>
  <si>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</si>
  <si>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</si>
  <si>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</si>
  <si>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</si>
  <si>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</si>
  <si>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</si>
  <si>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</si>
  <si>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</si>
  <si>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</si>
  <si>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</si>
  <si>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</si>
  <si>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</si>
  <si>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</si>
  <si>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</si>
  <si>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</si>
  <si>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</si>
  <si>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</si>
  <si>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</si>
  <si>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</si>
  <si>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</si>
  <si>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</si>
  <si>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</si>
  <si>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</si>
  <si>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</si>
  <si>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</si>
  <si>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</si>
  <si>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</si>
  <si>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</si>
  <si>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</si>
  <si>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</si>
  <si>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</si>
  <si>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</si>
  <si>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</si>
  <si>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</si>
  <si>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</si>
  <si>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</si>
  <si>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</si>
  <si>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</si>
  <si>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</si>
  <si>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</si>
  <si>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</si>
  <si>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</si>
  <si>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</si>
  <si>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</si>
  <si>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</si>
  <si>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</si>
  <si>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</si>
  <si>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</si>
  <si>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</si>
  <si>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</si>
  <si>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</si>
  <si>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</si>
  <si>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</si>
  <si>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</si>
  <si>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</si>
  <si>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</si>
  <si>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</si>
  <si>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</si>
  <si>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</si>
  <si>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</si>
  <si>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</si>
  <si>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</si>
  <si>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</si>
  <si>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</si>
  <si>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</si>
  <si>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</si>
  <si>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</si>
  <si>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</si>
  <si>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</si>
  <si>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</si>
  <si>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</si>
  <si>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</si>
  <si>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</si>
  <si>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</si>
  <si>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</si>
  <si>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</si>
  <si>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</si>
  <si>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</si>
  <si>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</si>
  <si>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</si>
  <si>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</si>
  <si>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</si>
  <si>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</si>
  <si>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</si>
  <si>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</si>
  <si>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</si>
  <si>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</si>
  <si>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</si>
  <si>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</si>
  <si>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</si>
  <si>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</si>
  <si>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</si>
  <si>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</si>
  <si>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</si>
  <si>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</si>
  <si>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</si>
  <si>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</si>
  <si>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</si>
  <si>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</si>
  <si>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</si>
  <si>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</si>
  <si>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</si>
  <si>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</si>
  <si>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</si>
  <si>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</si>
  <si>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</si>
  <si>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</si>
  <si>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</si>
  <si>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</si>
  <si>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</si>
  <si>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</si>
  <si>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</si>
  <si>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</si>
  <si>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</si>
  <si>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</si>
  <si>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</si>
  <si>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</si>
  <si>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</si>
  <si>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</si>
  <si>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</si>
  <si>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</si>
  <si>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</si>
  <si>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</si>
  <si>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</si>
  <si>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</si>
  <si>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</si>
  <si>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</si>
  <si>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</si>
  <si>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</si>
  <si>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</si>
  <si>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</si>
  <si>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</si>
  <si>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</si>
  <si>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</si>
  <si>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</si>
  <si>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</si>
  <si>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</si>
  <si>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</si>
  <si>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</si>
  <si>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</si>
  <si>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</si>
  <si>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</si>
  <si>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</si>
  <si>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</si>
  <si>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</si>
  <si>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</si>
  <si>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</si>
  <si>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</si>
  <si>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</si>
  <si>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</si>
  <si>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</si>
  <si>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</si>
  <si>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</si>
  <si>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</si>
  <si>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</si>
  <si>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</si>
  <si>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</si>
  <si>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</si>
  <si>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</si>
  <si>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</si>
  <si>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</si>
  <si>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</si>
  <si>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</si>
  <si>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</si>
  <si>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</si>
  <si>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</si>
  <si>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</si>
  <si>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</si>
  <si>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</si>
  <si>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</si>
  <si>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</si>
  <si>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</si>
  <si>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</si>
  <si>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</si>
  <si>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</si>
  <si>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</si>
  <si>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</si>
  <si>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</si>
  <si>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</si>
  <si>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</si>
  <si>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</si>
  <si>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</si>
  <si>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</si>
  <si>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</si>
  <si>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</si>
  <si>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</si>
  <si>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</si>
  <si>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</si>
  <si>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</si>
  <si>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</si>
  <si>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</si>
  <si>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</si>
  <si>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</si>
  <si>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</si>
  <si>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</si>
  <si>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</si>
  <si>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</si>
  <si>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</si>
  <si>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</si>
  <si>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</si>
  <si>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</si>
  <si>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</si>
  <si>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</si>
  <si>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</si>
  <si>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</si>
  <si>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</si>
  <si>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</si>
  <si>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</si>
  <si>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</si>
  <si>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</si>
  <si>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</si>
  <si>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</si>
  <si>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</si>
  <si>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</si>
  <si>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</si>
  <si>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</si>
  <si>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</si>
  <si>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</si>
  <si>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</si>
  <si>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</si>
  <si>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</si>
  <si>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</si>
  <si>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</si>
  <si>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</si>
  <si>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</si>
  <si>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</si>
  <si>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</si>
  <si>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</si>
  <si>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</si>
  <si>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</si>
  <si>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</si>
  <si>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</si>
  <si>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</si>
  <si>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</si>
  <si>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</si>
  <si>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</si>
  <si>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</si>
  <si>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</si>
  <si>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</si>
  <si>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</si>
  <si>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</si>
  <si>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</si>
  <si>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</si>
  <si>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</si>
  <si>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</si>
  <si>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</si>
  <si>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</si>
  <si>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</si>
  <si>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</si>
  <si>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</si>
  <si>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</si>
  <si>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</si>
  <si>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</si>
  <si>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</si>
  <si>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</si>
  <si>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</si>
  <si>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</si>
  <si>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</si>
  <si>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</si>
  <si>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</si>
  <si>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</si>
  <si>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</si>
  <si>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</si>
  <si>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</si>
  <si>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</si>
  <si>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</si>
  <si>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</si>
  <si>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</si>
  <si>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</si>
  <si>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</si>
  <si>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</si>
  <si>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</si>
  <si>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</si>
  <si>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</si>
  <si>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</si>
  <si>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</si>
  <si>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</si>
  <si>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</si>
  <si>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</si>
  <si>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</si>
  <si>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</si>
  <si>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</si>
  <si>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</si>
  <si>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</si>
  <si>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</si>
  <si>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</si>
  <si>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</si>
  <si>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</si>
  <si>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</si>
  <si>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</si>
  <si>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</si>
  <si>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</si>
  <si>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</si>
  <si>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</si>
  <si>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</si>
  <si>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</si>
  <si>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</si>
  <si>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</si>
  <si>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</si>
  <si>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</si>
  <si>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</si>
  <si>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</si>
  <si>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</si>
  <si>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</si>
  <si>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</si>
  <si>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</si>
  <si>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</si>
  <si>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</si>
  <si>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</si>
  <si>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</si>
  <si>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</si>
  <si>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</si>
  <si>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</si>
  <si>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</si>
  <si>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</si>
  <si>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</si>
  <si>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</si>
  <si>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</si>
  <si>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</si>
  <si>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</si>
  <si>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</si>
  <si>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</si>
  <si>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</si>
  <si>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</si>
  <si>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</si>
  <si>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</si>
  <si>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</si>
  <si>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</si>
  <si>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</si>
  <si>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</si>
  <si>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</si>
  <si>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</si>
  <si>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</si>
  <si>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</si>
  <si>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</si>
  <si>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</si>
  <si>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</si>
  <si>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</si>
  <si>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</si>
  <si>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</si>
  <si>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</si>
  <si>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</si>
  <si>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</si>
  <si>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</si>
  <si>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</si>
  <si>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</si>
  <si>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</si>
  <si>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</si>
  <si>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</si>
  <si>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</si>
  <si>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</si>
  <si>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</si>
  <si>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</si>
  <si>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</si>
  <si>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</si>
  <si>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</si>
  <si>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</si>
  <si>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</si>
  <si>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</si>
  <si>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</si>
  <si>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</si>
  <si>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</si>
  <si>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</si>
  <si>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</si>
  <si>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</si>
  <si>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</si>
  <si>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</si>
  <si>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</si>
  <si>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</si>
  <si>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</si>
  <si>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</si>
  <si>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</si>
  <si>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</si>
  <si>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</si>
  <si>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</si>
  <si>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</si>
  <si>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</si>
  <si>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</si>
  <si>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</si>
  <si>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</si>
  <si>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</si>
  <si>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</si>
  <si>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</si>
  <si>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</si>
  <si>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</si>
  <si>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</si>
  <si>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</si>
  <si>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</si>
  <si>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</si>
  <si>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</si>
  <si>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</si>
  <si>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</si>
  <si>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</si>
  <si>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</si>
  <si>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</si>
  <si>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</si>
  <si>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</si>
  <si>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</si>
  <si>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</si>
  <si>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</si>
  <si>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</si>
  <si>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</si>
  <si>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</si>
  <si>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</si>
  <si>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</si>
  <si>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</si>
  <si>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</si>
  <si>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</si>
  <si>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</si>
  <si>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</si>
  <si>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</si>
  <si>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</si>
  <si>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</si>
  <si>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</si>
  <si>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</si>
  <si>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</si>
  <si>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</si>
  <si>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</si>
  <si>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</si>
  <si>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</si>
  <si>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</si>
  <si>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</si>
  <si>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</si>
  <si>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</si>
  <si>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</si>
  <si>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</si>
  <si>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</si>
  <si>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</si>
  <si>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</si>
  <si>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</si>
  <si>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</si>
  <si>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</si>
  <si>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</si>
  <si>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</si>
  <si>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</si>
  <si>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</si>
  <si>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</si>
  <si>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</si>
  <si>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</si>
  <si>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</si>
  <si>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</si>
  <si>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</si>
  <si>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</si>
  <si>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</si>
  <si>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</si>
  <si>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</si>
  <si>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</si>
  <si>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</si>
  <si>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</si>
  <si>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</si>
  <si>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</si>
  <si>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</si>
  <si>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</si>
  <si>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</si>
  <si>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</si>
  <si>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</si>
  <si>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</si>
  <si>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</si>
  <si>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</si>
  <si>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</si>
  <si>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</si>
  <si>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</si>
  <si>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</si>
  <si>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</si>
  <si>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</si>
  <si>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</si>
  <si>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</si>
  <si>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</si>
  <si>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</si>
  <si>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</si>
  <si>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</si>
  <si>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</si>
  <si>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</si>
  <si>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</si>
  <si>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</si>
  <si>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</si>
  <si>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</si>
  <si>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</si>
  <si>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</si>
  <si>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</si>
  <si>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</si>
  <si>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</si>
  <si>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</si>
  <si>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</si>
  <si>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</si>
  <si>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</si>
  <si>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</si>
  <si>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</si>
  <si>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</si>
  <si>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</si>
  <si>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</si>
  <si>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</si>
  <si>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</si>
  <si>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</si>
  <si>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</si>
  <si>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</si>
  <si>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</si>
  <si>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</si>
  <si>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</si>
  <si>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</si>
  <si>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</si>
  <si>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</si>
  <si>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</si>
  <si>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</si>
  <si>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</si>
  <si>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</si>
  <si>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</si>
  <si>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</si>
  <si>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</si>
  <si>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</si>
  <si>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</si>
  <si>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</si>
  <si>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</si>
  <si>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</si>
  <si>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</si>
  <si>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</si>
  <si>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</si>
  <si>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</si>
  <si>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</si>
  <si>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</si>
  <si>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</si>
  <si>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</si>
  <si>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</si>
  <si>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</si>
  <si>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</si>
  <si>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</si>
  <si>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</si>
  <si>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</si>
  <si>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</si>
  <si>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</si>
  <si>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</si>
  <si>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</si>
  <si>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</si>
  <si>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</si>
  <si>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</si>
  <si>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</si>
  <si>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</si>
  <si>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</si>
  <si>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</si>
  <si>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</si>
  <si>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</si>
  <si>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</si>
  <si>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</si>
  <si>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</si>
  <si>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</si>
  <si>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</si>
  <si>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</si>
  <si>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</si>
  <si>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</si>
  <si>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</si>
  <si>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</si>
  <si>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</si>
  <si>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</si>
  <si>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</si>
  <si>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</si>
  <si>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</si>
  <si>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</si>
  <si>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</si>
  <si>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</si>
  <si>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</si>
  <si>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</si>
  <si>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</si>
  <si>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</si>
  <si>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</si>
  <si>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</si>
  <si>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</si>
  <si>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</si>
  <si>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</si>
  <si>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</si>
  <si>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</si>
  <si>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</si>
  <si>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</si>
  <si>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</si>
  <si>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</si>
  <si>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</si>
  <si>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</si>
  <si>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</si>
  <si>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</si>
  <si>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</si>
  <si>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</si>
  <si>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</si>
  <si>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</si>
  <si>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</si>
  <si>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</si>
  <si>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</si>
  <si>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</si>
  <si>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</si>
  <si>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</si>
  <si>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</si>
  <si>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</si>
  <si>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</si>
  <si>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</si>
  <si>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</si>
  <si>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</si>
  <si>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</si>
  <si>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</si>
  <si>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</si>
  <si>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</si>
  <si>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</si>
  <si>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</si>
  <si>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</si>
  <si>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</si>
  <si>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</si>
  <si>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</si>
  <si>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</si>
  <si>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</si>
  <si>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</si>
  <si>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</si>
  <si>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</si>
  <si>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</si>
  <si>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</si>
  <si>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</si>
  <si>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</si>
  <si>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</si>
  <si>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</si>
  <si>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</si>
  <si>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</si>
  <si>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</si>
  <si>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</si>
  <si>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</si>
  <si>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</si>
  <si>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</si>
  <si>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</si>
  <si>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</si>
  <si>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</si>
  <si>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</si>
  <si>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</si>
  <si>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</si>
  <si>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</si>
  <si>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</si>
  <si>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</si>
  <si>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</si>
  <si>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</si>
  <si>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</si>
  <si>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</si>
  <si>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</si>
  <si>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</si>
  <si>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</si>
  <si>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</si>
  <si>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</si>
  <si>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</si>
  <si>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</si>
  <si>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</si>
  <si>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</si>
  <si>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</si>
  <si>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</si>
  <si>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</si>
  <si>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</si>
  <si>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</si>
  <si>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</si>
  <si>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</si>
  <si>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</si>
  <si>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</si>
  <si>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</si>
  <si>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</si>
  <si>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</si>
  <si>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</si>
  <si>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</si>
  <si>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</si>
  <si>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</si>
  <si>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</si>
  <si>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</si>
  <si>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</si>
  <si>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</si>
  <si>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</si>
  <si>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</si>
  <si>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</si>
  <si>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</si>
  <si>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</si>
  <si>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</si>
  <si>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</si>
  <si>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</si>
  <si>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</si>
  <si>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</si>
  <si>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</si>
  <si>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</si>
  <si>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</si>
  <si>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</si>
  <si>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</si>
  <si>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</si>
  <si>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</si>
  <si>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</si>
  <si>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</si>
  <si>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</si>
  <si>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</si>
  <si>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</si>
  <si>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</si>
  <si>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</si>
  <si>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</si>
  <si>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</si>
  <si>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</si>
  <si>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</si>
  <si>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</si>
  <si>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</si>
  <si>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</si>
  <si>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</si>
  <si>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</si>
  <si>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</si>
  <si>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</si>
  <si>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</si>
  <si>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</si>
  <si>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</si>
  <si>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</si>
  <si>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</si>
  <si>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</si>
  <si>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</si>
  <si>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</si>
  <si>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</si>
  <si>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</si>
  <si>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</si>
  <si>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</si>
  <si>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</si>
  <si>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</si>
  <si>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</si>
  <si>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</si>
  <si>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</si>
  <si>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</si>
  <si>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</si>
  <si>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</si>
  <si>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</si>
  <si>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</si>
  <si>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</si>
  <si>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</si>
  <si>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</si>
  <si>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</si>
  <si>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</si>
  <si>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</si>
  <si>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</si>
  <si>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</si>
  <si>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</si>
  <si>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</si>
  <si>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</si>
  <si>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</si>
  <si>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</si>
  <si>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</si>
  <si>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</si>
  <si>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</si>
  <si>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</si>
  <si>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</si>
  <si>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</si>
  <si>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</si>
  <si>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</si>
  <si>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</si>
  <si>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</si>
  <si>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</si>
  <si>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</si>
  <si>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</si>
  <si>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</si>
  <si>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</si>
  <si>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</si>
  <si>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</si>
  <si>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</si>
  <si>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</si>
  <si>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</si>
  <si>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</si>
  <si>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</si>
  <si>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</si>
  <si>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</si>
  <si>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</si>
  <si>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</si>
  <si>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</si>
  <si>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</si>
  <si>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</si>
  <si>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</si>
  <si>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</si>
  <si>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</si>
  <si>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</si>
  <si>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</si>
  <si>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</si>
  <si>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</si>
  <si>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</si>
  <si>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</si>
  <si>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</si>
  <si>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</si>
  <si>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</si>
  <si>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</si>
  <si>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</si>
  <si>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</si>
  <si>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</si>
  <si>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</si>
  <si>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</si>
  <si>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</si>
  <si>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</si>
  <si>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</si>
  <si>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</si>
  <si>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</si>
  <si>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</si>
  <si>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</si>
  <si>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</si>
  <si>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</si>
  <si>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</si>
  <si>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</si>
  <si>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</si>
  <si>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</si>
  <si>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</si>
  <si>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</si>
  <si>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</si>
  <si>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</si>
  <si>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</si>
  <si>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</si>
  <si>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</si>
  <si>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</si>
  <si>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</si>
  <si>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</si>
  <si>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</si>
  <si>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</si>
  <si>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</si>
  <si>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</si>
  <si>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</si>
  <si>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</si>
  <si>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</si>
  <si>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</si>
  <si>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</si>
  <si>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</si>
  <si>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</si>
  <si>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</si>
  <si>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</si>
  <si>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</si>
  <si>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</si>
  <si>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</si>
  <si>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</si>
  <si>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</si>
  <si>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</si>
  <si>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</si>
  <si>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</si>
  <si>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</si>
  <si>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</si>
  <si>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</si>
  <si>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</si>
  <si>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</si>
  <si>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</si>
  <si>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</si>
  <si>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</si>
  <si>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</si>
  <si>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</si>
  <si>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</si>
  <si>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</si>
  <si>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</si>
  <si>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</si>
  <si>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</si>
  <si>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</si>
  <si>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</si>
  <si>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</si>
  <si>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</si>
  <si>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</si>
  <si>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</si>
  <si>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</si>
  <si>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</si>
  <si>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</si>
  <si>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</si>
  <si>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</si>
  <si>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</si>
  <si>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</si>
  <si>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</si>
  <si>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</si>
  <si>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</si>
  <si>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</si>
  <si>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</si>
  <si>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</si>
  <si>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</si>
  <si>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</si>
  <si>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</si>
  <si>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</si>
  <si>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</si>
  <si>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</si>
  <si>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</si>
  <si>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</si>
  <si>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</si>
  <si>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</si>
  <si>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</si>
  <si>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</si>
  <si>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</si>
  <si>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</si>
  <si>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</si>
  <si>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</si>
  <si>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</si>
  <si>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</si>
  <si>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</si>
  <si>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</si>
  <si>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</si>
  <si>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</si>
  <si>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</si>
  <si>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</si>
  <si>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</si>
  <si>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</si>
  <si>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</si>
  <si>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</si>
  <si>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</si>
  <si>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</si>
  <si>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</si>
  <si>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</si>
  <si>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</si>
  <si>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</si>
  <si>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</si>
  <si>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</si>
  <si>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</si>
  <si>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</si>
  <si>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</si>
  <si>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</si>
  <si>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</si>
  <si>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</si>
  <si>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</si>
  <si>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</si>
  <si>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</si>
  <si>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</si>
  <si>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</si>
  <si>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</si>
  <si>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</si>
  <si>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</si>
  <si>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</si>
  <si>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</si>
  <si>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</si>
  <si>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</si>
  <si>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</si>
  <si>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</si>
  <si>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</si>
  <si>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</si>
  <si>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</si>
  <si>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</si>
  <si>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</si>
  <si>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</si>
  <si>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</si>
  <si>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</si>
  <si>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</si>
  <si>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</si>
  <si>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</si>
  <si>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</si>
  <si>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</si>
  <si>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</si>
  <si>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</si>
  <si>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</si>
  <si>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</si>
  <si>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</si>
  <si>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</si>
  <si>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</si>
  <si>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</si>
  <si>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</si>
  <si>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</si>
  <si>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</si>
  <si>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</si>
  <si>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</si>
  <si>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</si>
  <si>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</si>
  <si>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</si>
  <si>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</si>
  <si>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</si>
  <si>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</si>
  <si>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</si>
  <si>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</si>
  <si>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</si>
  <si>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</si>
  <si>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</si>
  <si>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</si>
  <si>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</si>
  <si>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</si>
  <si>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</si>
  <si>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</si>
  <si>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</si>
  <si>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</si>
  <si>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</si>
  <si>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</si>
  <si>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</si>
  <si>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</si>
  <si>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</si>
  <si>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</si>
  <si>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</si>
  <si>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</si>
  <si>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</si>
  <si>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</si>
  <si>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</si>
  <si>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</si>
  <si>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</si>
  <si>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</si>
  <si>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</si>
  <si>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</si>
  <si>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</si>
  <si>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</si>
  <si>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</si>
  <si>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</si>
  <si>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</si>
  <si>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</si>
  <si>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</si>
  <si>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</si>
  <si>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</si>
  <si>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</si>
  <si>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</si>
  <si>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</si>
  <si>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</si>
  <si>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</si>
  <si>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</si>
  <si>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</si>
  <si>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</si>
  <si>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</si>
  <si>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</si>
  <si>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</si>
  <si>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</si>
  <si>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</si>
  <si>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</si>
  <si>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</si>
  <si>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</si>
  <si>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</si>
  <si>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</si>
  <si>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</si>
  <si>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</si>
  <si>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</si>
  <si>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</si>
  <si>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</si>
  <si>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</si>
  <si>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</si>
  <si>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</si>
  <si>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</si>
  <si>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</si>
  <si>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</si>
  <si>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</si>
  <si>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</si>
  <si>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</si>
  <si>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</si>
  <si>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</si>
  <si>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</si>
  <si>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</si>
  <si>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</si>
  <si>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</si>
  <si>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</si>
  <si>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</si>
  <si>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</si>
  <si>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</si>
  <si>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</si>
  <si>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</si>
  <si>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</si>
  <si>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</si>
  <si>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</si>
  <si>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</si>
  <si>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</si>
  <si>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</si>
  <si>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</si>
  <si>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</si>
  <si>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</si>
  <si>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</si>
  <si>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</si>
  <si>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</si>
  <si>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</si>
  <si>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</si>
  <si>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</si>
  <si>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</si>
  <si>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</si>
  <si>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</si>
  <si>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</si>
  <si>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</si>
  <si>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</si>
  <si>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</si>
  <si>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</si>
  <si>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</si>
  <si>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</si>
  <si>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</si>
  <si>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</si>
  <si>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</si>
  <si>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</si>
  <si>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</si>
  <si>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</si>
  <si>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</si>
  <si>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</si>
  <si>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</si>
  <si>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</si>
  <si>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</si>
  <si>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</si>
  <si>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</si>
  <si>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</si>
  <si>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</si>
  <si>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</si>
  <si>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</si>
  <si>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</si>
  <si>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</si>
  <si>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</si>
  <si>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</si>
  <si>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</si>
  <si>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</si>
  <si>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</si>
  <si>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</si>
  <si>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</si>
  <si>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</si>
  <si>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</si>
  <si>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</si>
  <si>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</si>
  <si>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</si>
  <si>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</si>
  <si>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</si>
  <si>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</si>
  <si>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</si>
  <si>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</si>
  <si>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</si>
  <si>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</si>
  <si>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</si>
  <si>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</si>
  <si>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</si>
  <si>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</si>
  <si>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</si>
  <si>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</si>
  <si>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</si>
  <si>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</si>
  <si>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</si>
  <si>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</si>
  <si>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</si>
  <si>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</si>
  <si>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</si>
  <si>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</si>
  <si>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</si>
  <si>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</si>
  <si>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</si>
  <si>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</si>
  <si>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</si>
  <si>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</si>
  <si>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</si>
  <si>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</si>
  <si>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</si>
  <si>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</si>
  <si>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</si>
  <si>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</si>
  <si>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</si>
  <si>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</si>
  <si>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</si>
  <si>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</si>
  <si>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</si>
  <si>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</si>
  <si>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</si>
  <si>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</si>
  <si>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</si>
  <si>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</si>
  <si>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</si>
  <si>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</si>
  <si>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</si>
  <si>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</si>
  <si>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</si>
  <si>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</si>
  <si>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</si>
  <si>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</si>
  <si>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</si>
  <si>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</si>
  <si>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</si>
  <si>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</si>
  <si>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</si>
  <si>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</si>
  <si>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</si>
  <si>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</si>
  <si>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</si>
  <si>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</si>
  <si>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</si>
  <si>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</si>
  <si>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</si>
  <si>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</si>
  <si>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</si>
  <si>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</si>
  <si>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</si>
  <si>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</si>
  <si>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</si>
  <si>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</si>
  <si>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</si>
  <si>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</si>
  <si>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</si>
  <si>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</si>
  <si>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</si>
  <si>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</si>
  <si>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</si>
  <si>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</si>
  <si>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</si>
  <si>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</si>
  <si>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</si>
  <si>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</si>
  <si>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</si>
  <si>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</si>
  <si>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</si>
  <si>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</si>
  <si>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</si>
  <si>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</si>
  <si>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</si>
  <si>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</si>
  <si>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</si>
  <si>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</si>
  <si>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</si>
  <si>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</si>
  <si>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</si>
  <si>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</si>
  <si>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</si>
  <si>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</si>
  <si>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</si>
  <si>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</si>
  <si>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</si>
  <si>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</si>
  <si>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</si>
  <si>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</si>
  <si>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</si>
  <si>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</si>
  <si>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</si>
  <si>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</si>
  <si>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</si>
  <si>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</si>
  <si>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</si>
  <si>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</si>
  <si>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</si>
  <si>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</si>
  <si>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</si>
  <si>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</si>
  <si>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</si>
  <si>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</si>
  <si>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</si>
  <si>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</si>
  <si>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</si>
  <si>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</si>
  <si>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</si>
  <si>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</si>
  <si>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</si>
  <si>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</si>
  <si>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</si>
  <si>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</si>
  <si>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</si>
  <si>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</si>
  <si>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</si>
  <si>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</si>
  <si>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</si>
  <si>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</si>
  <si>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</si>
  <si>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</si>
  <si>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</si>
  <si>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</si>
  <si>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</si>
  <si>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</si>
  <si>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</si>
  <si>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</si>
  <si>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</si>
  <si>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</si>
  <si>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</si>
  <si>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</si>
  <si>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</si>
  <si>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</si>
  <si>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</si>
  <si>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</si>
  <si>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</si>
  <si>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</si>
  <si>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</si>
  <si>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</si>
  <si>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</si>
  <si>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</si>
  <si>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</si>
  <si>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</si>
  <si>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</si>
  <si>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</si>
  <si>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</si>
  <si>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</si>
  <si>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</si>
  <si>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</si>
  <si>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</si>
  <si>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</si>
  <si>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</si>
  <si>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</si>
  <si>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</si>
  <si>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</si>
  <si>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</si>
  <si>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</si>
  <si>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</si>
  <si>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</si>
  <si>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</si>
  <si>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</si>
  <si>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</si>
  <si>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</si>
  <si>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</si>
  <si>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</si>
  <si>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</si>
  <si>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</si>
  <si>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</si>
  <si>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</si>
  <si>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</si>
  <si>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</si>
  <si>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</si>
  <si>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</si>
  <si>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</si>
  <si>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</si>
  <si>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</si>
  <si>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</si>
  <si>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</si>
  <si>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</si>
  <si>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</si>
  <si>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</si>
  <si>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</si>
  <si>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</si>
  <si>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</si>
  <si>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</si>
  <si>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</si>
  <si>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</si>
  <si>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</si>
  <si>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</si>
  <si>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</si>
  <si>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</si>
  <si>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</si>
  <si>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</si>
  <si>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</si>
  <si>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</si>
  <si>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</si>
  <si>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</si>
  <si>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</si>
  <si>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</si>
  <si>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</si>
  <si>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</si>
  <si>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</si>
  <si>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</si>
  <si>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</si>
  <si>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</si>
  <si>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</si>
  <si>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</si>
  <si>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</si>
  <si>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</si>
  <si>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</si>
  <si>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</si>
  <si>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</si>
  <si>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</si>
  <si>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</si>
  <si>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</si>
  <si>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</si>
  <si>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</si>
  <si>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</si>
  <si>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</si>
  <si>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</si>
  <si>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</si>
  <si>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</si>
  <si>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</si>
  <si>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</si>
  <si>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</si>
  <si>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</si>
  <si>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</si>
  <si>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</si>
  <si>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</si>
  <si>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</si>
  <si>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</si>
  <si>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</si>
  <si>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</si>
  <si>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</si>
  <si>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</si>
  <si>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</si>
  <si>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</si>
  <si>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</si>
  <si>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</si>
  <si>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</si>
  <si>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</si>
  <si>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</si>
  <si>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</si>
  <si>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</si>
  <si>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</si>
  <si>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</si>
  <si>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</si>
  <si>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</si>
  <si>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</si>
  <si>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</si>
  <si>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</si>
  <si>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</si>
  <si>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</si>
  <si>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</si>
  <si>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</si>
  <si>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</si>
  <si>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</si>
  <si>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</si>
  <si>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</si>
  <si>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</si>
  <si>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</si>
  <si>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</si>
  <si>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</si>
  <si>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</si>
  <si>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</si>
  <si>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</si>
  <si>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</si>
  <si>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</si>
  <si>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</si>
  <si>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</si>
  <si>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</si>
  <si>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</si>
  <si>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</si>
  <si>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</si>
  <si>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</si>
  <si>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</si>
  <si>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</si>
  <si>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</si>
  <si>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</si>
  <si>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</si>
  <si>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</si>
  <si>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</si>
  <si>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</si>
  <si>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</si>
  <si>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</si>
  <si>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</si>
  <si>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</si>
  <si>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</si>
  <si>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</si>
  <si>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</si>
  <si>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</si>
  <si>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</si>
  <si>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</si>
  <si>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</si>
  <si>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</si>
  <si>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</si>
  <si>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</si>
  <si>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</si>
  <si>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</si>
  <si>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</si>
  <si>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</si>
  <si>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</si>
  <si>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</si>
  <si>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</si>
  <si>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</si>
  <si>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</si>
  <si>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</si>
  <si>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</si>
  <si>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</si>
  <si>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</si>
  <si>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</si>
  <si>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</si>
  <si>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</si>
  <si>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</si>
  <si>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</si>
  <si>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</si>
  <si>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</si>
  <si>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</si>
  <si>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</si>
  <si>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</si>
  <si>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</si>
  <si>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</si>
  <si>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</si>
  <si>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</si>
  <si>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</si>
  <si>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</si>
  <si>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</si>
  <si>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</si>
  <si>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</si>
  <si>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</si>
  <si>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</si>
  <si>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</si>
  <si>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</si>
  <si>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</si>
  <si>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</si>
  <si>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</si>
  <si>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</si>
  <si>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</si>
  <si>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</si>
  <si>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</si>
  <si>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</si>
  <si>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</si>
  <si>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</si>
  <si>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</si>
  <si>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</si>
  <si>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</si>
  <si>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</si>
  <si>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</si>
  <si>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</si>
  <si>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</si>
  <si>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</si>
  <si>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</si>
  <si>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</si>
  <si>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</si>
  <si>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</si>
  <si>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</si>
  <si>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</si>
  <si>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</si>
  <si>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</si>
  <si>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</si>
  <si>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</si>
  <si>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</si>
  <si>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</si>
  <si>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</si>
  <si>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</si>
  <si>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</si>
  <si>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</si>
  <si>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</si>
  <si>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</si>
  <si>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</si>
  <si>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</si>
  <si>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</si>
  <si>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</si>
  <si>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</si>
  <si>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</si>
  <si>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</si>
  <si>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</si>
  <si>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</si>
  <si>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</si>
  <si>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</si>
  <si>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</si>
  <si>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</si>
  <si>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</si>
  <si>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</si>
  <si>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</si>
  <si>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</si>
  <si>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</si>
  <si>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</si>
  <si>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</si>
  <si>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</si>
  <si>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</si>
  <si>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</si>
  <si>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</si>
  <si>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</si>
  <si>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</si>
  <si>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</si>
  <si>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</si>
  <si>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</si>
  <si>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</si>
  <si>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</si>
  <si>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</si>
  <si>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</si>
  <si>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</si>
  <si>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</si>
  <si>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</si>
  <si>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</si>
  <si>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</si>
  <si>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</si>
  <si>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</si>
  <si>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</si>
  <si>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</si>
  <si>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</si>
  <si>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</si>
  <si>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</si>
  <si>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</si>
  <si>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</si>
  <si>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</si>
  <si>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</si>
  <si>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</si>
  <si>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</si>
  <si>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</si>
  <si>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</si>
  <si>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</si>
  <si>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</si>
  <si>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</si>
  <si>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</si>
  <si>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</si>
  <si>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</si>
  <si>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</si>
  <si>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</si>
  <si>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</si>
  <si>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</si>
  <si>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</si>
  <si>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</si>
  <si>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</si>
  <si>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</si>
  <si>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</si>
  <si>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</si>
  <si>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</si>
  <si>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</si>
  <si>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</si>
  <si>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</si>
  <si>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</si>
  <si>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</si>
  <si>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</si>
  <si>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</si>
  <si>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</si>
  <si>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</si>
  <si>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</si>
  <si>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</si>
  <si>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</si>
  <si>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</si>
  <si>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</si>
  <si>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</si>
  <si>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</si>
  <si>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</si>
  <si>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</si>
  <si>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</si>
  <si>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</si>
  <si>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</si>
  <si>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</si>
  <si>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</si>
  <si>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</si>
  <si>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</si>
  <si>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</si>
  <si>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</si>
  <si>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</si>
  <si>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</si>
  <si>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</si>
  <si>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</si>
  <si>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</si>
  <si>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</si>
  <si>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</si>
  <si>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</si>
  <si>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</si>
  <si>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</si>
  <si>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</si>
  <si>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</si>
  <si>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</si>
  <si>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</si>
  <si>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</si>
  <si>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</si>
  <si>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</si>
  <si>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</si>
  <si>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</si>
  <si>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</si>
  <si>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</si>
  <si>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</si>
  <si>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</si>
  <si>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</si>
  <si>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</si>
  <si>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</si>
  <si>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</si>
  <si>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</si>
  <si>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</si>
  <si>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</si>
  <si>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</si>
  <si>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</si>
  <si>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</si>
  <si>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</si>
  <si>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</si>
  <si>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</si>
  <si>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</si>
  <si>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</si>
  <si>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</si>
  <si>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</si>
  <si>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</si>
  <si>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</si>
  <si>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</si>
  <si>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</si>
  <si>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</si>
  <si>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</si>
  <si>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</si>
  <si>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</si>
  <si>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</si>
  <si>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</si>
  <si>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</si>
  <si>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</si>
  <si>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</si>
  <si>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</si>
  <si>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</si>
  <si>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</si>
  <si>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</si>
  <si>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</si>
  <si>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</si>
  <si>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</si>
  <si>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</si>
  <si>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</si>
  <si>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</si>
  <si>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</si>
  <si>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</si>
  <si>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</si>
  <si>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</si>
  <si>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</si>
  <si>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</si>
  <si>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</si>
  <si>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</si>
  <si>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</si>
  <si>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</si>
  <si>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</si>
  <si>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</si>
  <si>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</si>
  <si>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</si>
  <si>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</si>
  <si>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</si>
  <si>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</si>
  <si>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</si>
  <si>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</si>
  <si>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</si>
  <si>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</si>
  <si>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</si>
  <si>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</si>
  <si>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</si>
  <si>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</si>
  <si>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</si>
  <si>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</si>
  <si>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</si>
  <si>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</si>
  <si>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</si>
  <si>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</si>
  <si>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</si>
  <si>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</si>
  <si>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</si>
  <si>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</si>
  <si>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</si>
  <si>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</si>
  <si>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</si>
  <si>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</si>
  <si>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</si>
  <si>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</si>
  <si>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</si>
  <si>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</si>
  <si>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</si>
  <si>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</si>
  <si>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</si>
  <si>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</si>
  <si>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</si>
  <si>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</si>
  <si>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</si>
  <si>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</si>
  <si>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</si>
  <si>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</si>
  <si>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</si>
  <si>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</si>
  <si>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</si>
  <si>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</si>
  <si>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</si>
  <si>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</si>
  <si>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</si>
  <si>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</si>
  <si>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</si>
  <si>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</si>
  <si>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</si>
  <si>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</si>
  <si>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</si>
  <si>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</si>
  <si>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</si>
  <si>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</si>
  <si>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</si>
  <si>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</si>
  <si>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</si>
  <si>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</si>
  <si>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</si>
  <si>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</si>
  <si>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</si>
  <si>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</si>
  <si>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</si>
  <si>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</si>
  <si>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</si>
  <si>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</si>
  <si>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</si>
  <si>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</si>
  <si>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</si>
  <si>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</si>
  <si>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</si>
  <si>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</si>
  <si>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</si>
  <si>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</si>
  <si>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</si>
  <si>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</si>
  <si>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</si>
  <si>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</si>
  <si>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</si>
  <si>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</si>
  <si>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</si>
  <si>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</si>
  <si>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</si>
  <si>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</si>
  <si>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</si>
  <si>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</si>
  <si>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</si>
  <si>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</si>
  <si>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</si>
  <si>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</si>
  <si>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</si>
  <si>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</si>
  <si>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</si>
  <si>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</si>
  <si>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</si>
  <si>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</si>
  <si>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</si>
  <si>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</si>
  <si>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</si>
  <si>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</si>
  <si>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</si>
  <si>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</si>
  <si>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</si>
  <si>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</si>
  <si>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</si>
  <si>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</si>
  <si>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</si>
  <si>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</si>
  <si>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</si>
  <si>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</si>
  <si>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</si>
  <si>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</si>
  <si>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</si>
  <si>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</si>
  <si>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</si>
  <si>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</si>
  <si>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</si>
  <si>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</si>
  <si>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</si>
  <si>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</si>
  <si>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</si>
  <si>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</si>
  <si>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</si>
  <si>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</si>
  <si>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</si>
  <si>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</si>
  <si>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</si>
  <si>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</si>
  <si>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</si>
  <si>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</si>
  <si>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</si>
  <si>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</si>
  <si>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</si>
  <si>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</si>
  <si>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</si>
  <si>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</si>
  <si>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</si>
  <si>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</si>
  <si>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</si>
  <si>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</si>
  <si>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</si>
  <si>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</si>
  <si>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</si>
  <si>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</si>
  <si>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</si>
  <si>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</si>
  <si>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</si>
  <si>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</si>
  <si>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</si>
  <si>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</si>
  <si>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</si>
  <si>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</si>
  <si>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</si>
  <si>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</si>
  <si>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</si>
  <si>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</si>
  <si>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</si>
  <si>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</si>
  <si>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</si>
  <si>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</si>
  <si>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</si>
  <si>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</si>
  <si>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</si>
  <si>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</si>
  <si>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</si>
  <si>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</si>
  <si>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</si>
  <si>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</si>
  <si>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</si>
  <si>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</si>
  <si>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</si>
  <si>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</si>
  <si>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</si>
  <si>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</si>
  <si>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</si>
  <si>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</si>
  <si>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</si>
  <si>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</si>
  <si>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</si>
  <si>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</si>
  <si>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</si>
  <si>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</si>
  <si>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</si>
  <si>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</si>
  <si>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</si>
  <si>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</si>
  <si>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</si>
  <si>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</si>
  <si>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</si>
  <si>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</si>
  <si>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</si>
  <si>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</si>
  <si>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</si>
  <si>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</si>
  <si>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</si>
  <si>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</si>
  <si>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</si>
  <si>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</si>
  <si>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</si>
  <si>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</si>
  <si>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</si>
  <si>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</si>
  <si>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</si>
  <si>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</si>
  <si>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</si>
  <si>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</si>
  <si>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</si>
  <si>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</si>
  <si>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</si>
  <si>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</si>
  <si>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</si>
  <si>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</si>
  <si>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</si>
  <si>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</si>
  <si>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</si>
  <si>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</si>
  <si>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</si>
  <si>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</si>
  <si>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</si>
  <si>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</si>
  <si>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</si>
  <si>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</si>
  <si>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</si>
  <si>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</si>
  <si>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</si>
  <si>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</si>
  <si>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</si>
  <si>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</si>
  <si>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</si>
  <si>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</si>
  <si>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</si>
  <si>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</si>
  <si>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</si>
  <si>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</si>
  <si>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</si>
  <si>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</si>
  <si>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</si>
  <si>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</si>
  <si>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</si>
  <si>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</si>
  <si>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</si>
  <si>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</si>
  <si>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</si>
  <si>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</si>
  <si>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</si>
  <si>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</si>
  <si>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</si>
  <si>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</si>
  <si>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</si>
  <si>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</si>
  <si>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</si>
  <si>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</si>
  <si>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</si>
  <si>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</si>
  <si>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</si>
  <si>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</si>
  <si>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</si>
  <si>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</si>
  <si>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</si>
  <si>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</si>
  <si>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</si>
  <si>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</si>
  <si>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</si>
  <si>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</si>
  <si>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</si>
  <si>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</si>
  <si>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</si>
  <si>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</si>
  <si>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</si>
  <si>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</si>
  <si>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</si>
  <si>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</si>
  <si>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</si>
  <si>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</si>
  <si>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</si>
  <si>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</si>
  <si>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</si>
  <si>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</si>
  <si>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</si>
  <si>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</si>
  <si>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</si>
  <si>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</si>
  <si>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</si>
  <si>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</si>
  <si>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</si>
  <si>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</si>
  <si>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</si>
  <si>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</si>
  <si>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</si>
  <si>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</si>
  <si>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</si>
  <si>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</si>
  <si>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</si>
  <si>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</si>
  <si>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</si>
  <si>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</si>
  <si>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</si>
  <si>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</si>
  <si>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</si>
  <si>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</si>
  <si>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</si>
  <si>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</si>
  <si>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</si>
  <si>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</si>
  <si>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</si>
  <si>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</si>
  <si>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</si>
  <si>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</si>
  <si>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</si>
  <si>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</si>
  <si>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</si>
  <si>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</si>
  <si>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</si>
  <si>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</si>
  <si>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</si>
  <si>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</si>
  <si>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</si>
  <si>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</si>
  <si>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</si>
  <si>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</si>
  <si>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</si>
  <si>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</si>
  <si>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</si>
  <si>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</si>
  <si>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</si>
  <si>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</si>
  <si>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</si>
  <si>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</si>
  <si>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</si>
  <si>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</si>
  <si>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</si>
  <si>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</si>
  <si>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</si>
  <si>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</si>
  <si>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</si>
  <si>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</si>
  <si>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</si>
  <si>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</si>
  <si>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</si>
  <si>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</si>
  <si>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</si>
  <si>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</si>
  <si>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</si>
  <si>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</si>
  <si>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</si>
  <si>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</si>
  <si>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</si>
  <si>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</si>
  <si>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</si>
  <si>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</si>
  <si>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</si>
  <si>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</si>
  <si>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</si>
  <si>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</si>
  <si>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</si>
  <si>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</si>
  <si>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</si>
  <si>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</si>
  <si>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</si>
  <si>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</si>
  <si>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</si>
  <si>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</si>
  <si>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</si>
  <si>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</si>
  <si>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</si>
  <si>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</si>
  <si>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</si>
  <si>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</si>
  <si>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</si>
  <si>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</si>
  <si>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</si>
  <si>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</si>
  <si>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</si>
  <si>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</si>
  <si>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</si>
  <si>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</si>
  <si>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</si>
  <si>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</si>
  <si>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</si>
  <si>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</si>
  <si>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</si>
  <si>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</si>
  <si>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</si>
  <si>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</si>
  <si>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</si>
  <si>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</si>
  <si>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</si>
  <si>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</si>
  <si>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</si>
  <si>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</si>
  <si>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</si>
  <si>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</si>
  <si>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</si>
  <si>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</si>
  <si>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</si>
  <si>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</si>
  <si>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</si>
  <si>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</si>
  <si>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</si>
  <si>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</si>
  <si>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</si>
  <si>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</si>
  <si>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</si>
  <si>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</si>
  <si>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</si>
  <si>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</si>
  <si>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</si>
  <si>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</si>
  <si>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</si>
  <si>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</si>
  <si>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</si>
  <si>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</si>
  <si>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</si>
  <si>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</si>
  <si>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</si>
  <si>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</si>
  <si>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</si>
  <si>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</si>
  <si>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</si>
  <si>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</si>
  <si>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</si>
  <si>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</si>
  <si>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</si>
  <si>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</si>
  <si>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</si>
  <si>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</si>
  <si>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</si>
  <si>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</si>
  <si>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</si>
  <si>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</si>
  <si>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</si>
  <si>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</si>
  <si>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</si>
  <si>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</si>
  <si>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</si>
  <si>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</si>
  <si>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</si>
  <si>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</si>
  <si>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</si>
  <si>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</si>
  <si>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</si>
  <si>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</si>
  <si>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</si>
  <si>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</si>
  <si>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</si>
  <si>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</si>
  <si>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</si>
  <si>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</si>
  <si>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</si>
  <si>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</si>
  <si>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</si>
  <si>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</si>
  <si>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</si>
  <si>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</si>
  <si>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</si>
  <si>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</si>
  <si>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</si>
  <si>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</si>
  <si>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</si>
  <si>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</si>
  <si>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</si>
  <si>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</si>
  <si>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</si>
  <si>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</si>
  <si>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</si>
  <si>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</si>
  <si>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</si>
  <si>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</si>
  <si>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</si>
  <si>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</si>
  <si>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</si>
  <si>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</si>
  <si>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</si>
  <si>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</si>
  <si>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</si>
  <si>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</si>
  <si>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</si>
  <si>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</si>
  <si>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</si>
  <si>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</si>
  <si>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</si>
  <si>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</si>
  <si>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</si>
  <si>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</si>
  <si>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</si>
  <si>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</si>
  <si>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</si>
  <si>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</si>
  <si>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</si>
  <si>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</si>
  <si>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</si>
  <si>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</si>
  <si>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</si>
  <si>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</si>
  <si>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</si>
  <si>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</si>
  <si>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</si>
  <si>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</si>
  <si>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</si>
  <si>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</si>
  <si>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</si>
  <si>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</si>
  <si>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</si>
  <si>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</si>
  <si>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</si>
  <si>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</si>
  <si>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</si>
  <si>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</si>
  <si>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</si>
  <si>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</si>
  <si>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</si>
  <si>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</si>
  <si>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</si>
  <si>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</si>
  <si>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</si>
  <si>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</si>
  <si>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</si>
  <si>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</si>
  <si>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</si>
  <si>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</si>
  <si>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</si>
  <si>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</si>
  <si>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</si>
  <si>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</si>
  <si>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</si>
  <si>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</si>
  <si>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</si>
  <si>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</si>
  <si>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</si>
  <si>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</si>
  <si>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</si>
  <si>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</si>
  <si>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</si>
  <si>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</si>
  <si>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</si>
  <si>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</si>
  <si>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</si>
  <si>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</si>
  <si>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</si>
  <si>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</si>
  <si>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</si>
  <si>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</si>
  <si>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</si>
  <si>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</si>
  <si>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</si>
  <si>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</si>
  <si>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</si>
  <si>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</si>
  <si>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</si>
  <si>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</si>
  <si>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</si>
  <si>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</si>
  <si>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</si>
  <si>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</si>
  <si>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</si>
  <si>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</si>
  <si>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</si>
  <si>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</si>
  <si>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</si>
  <si>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</si>
  <si>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</si>
  <si>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</si>
  <si>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</si>
  <si>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</si>
  <si>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</si>
  <si>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</si>
  <si>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</si>
  <si>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</si>
  <si>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</si>
  <si>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</si>
  <si>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</si>
  <si>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</si>
  <si>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</si>
  <si>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</si>
  <si>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</si>
  <si>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</si>
  <si>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</si>
  <si>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</si>
  <si>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</si>
  <si>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</si>
  <si>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</si>
  <si>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</si>
  <si>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</si>
  <si>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</si>
  <si>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</si>
  <si>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</si>
  <si>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</si>
  <si>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</si>
  <si>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</si>
  <si>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</si>
  <si>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</si>
  <si>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</si>
  <si>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</si>
  <si>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</si>
  <si>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</si>
  <si>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</si>
  <si>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</si>
  <si>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</si>
  <si>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</si>
  <si>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</si>
  <si>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</si>
  <si>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</si>
  <si>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</si>
  <si>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</si>
  <si>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</si>
  <si>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</si>
  <si>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</si>
  <si>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</si>
  <si>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</si>
  <si>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</si>
  <si>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</si>
  <si>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</si>
  <si>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</si>
  <si>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</si>
  <si>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</si>
  <si>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</si>
  <si>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</si>
  <si>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</si>
  <si>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</si>
  <si>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</si>
  <si>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</si>
  <si>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</si>
  <si>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</si>
  <si>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</si>
  <si>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</si>
  <si>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</si>
  <si>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</si>
  <si>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</si>
  <si>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</si>
  <si>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</si>
  <si>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</si>
  <si>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</si>
  <si>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</si>
  <si>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</si>
  <si>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</si>
  <si>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</si>
  <si>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</si>
  <si>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</si>
  <si>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</si>
  <si>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</si>
  <si>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</si>
  <si>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</si>
  <si>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</si>
  <si>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</si>
  <si>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</si>
  <si>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</si>
  <si>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</si>
  <si>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</si>
  <si>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</si>
  <si>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</si>
  <si>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</si>
  <si>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</si>
  <si>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</si>
  <si>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</si>
  <si>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</si>
  <si>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</si>
  <si>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</si>
  <si>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</si>
  <si>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</si>
  <si>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</si>
  <si>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</si>
  <si>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</si>
  <si>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</si>
  <si>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</si>
  <si>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</si>
  <si>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</si>
  <si>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</si>
  <si>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</si>
  <si>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</si>
  <si>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</si>
  <si>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</si>
  <si>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</si>
  <si>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</si>
  <si>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</si>
  <si>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</si>
  <si>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</si>
  <si>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</si>
  <si>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</si>
  <si>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</si>
  <si>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</si>
  <si>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</si>
  <si>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</si>
  <si>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</si>
  <si>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</si>
  <si>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</si>
  <si>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</si>
  <si>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</si>
  <si>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</si>
  <si>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</si>
  <si>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</si>
  <si>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</si>
  <si>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</si>
  <si>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</si>
  <si>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</si>
  <si>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</si>
  <si>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</si>
  <si>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</si>
  <si>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</si>
  <si>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</si>
  <si>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</si>
  <si>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</si>
  <si>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</si>
  <si>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</si>
  <si>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</si>
  <si>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</si>
  <si>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</si>
  <si>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</si>
  <si>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</si>
  <si>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</si>
  <si>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</si>
  <si>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</si>
  <si>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</si>
  <si>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</si>
  <si>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</si>
  <si>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</si>
  <si>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</si>
  <si>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</si>
  <si>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</si>
  <si>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</si>
  <si>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</si>
  <si>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</si>
  <si>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</si>
  <si>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</si>
  <si>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</si>
  <si>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</si>
  <si>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</si>
  <si>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</si>
  <si>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</si>
  <si>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</si>
  <si>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</si>
  <si>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</si>
  <si>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</si>
  <si>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</si>
  <si>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</si>
  <si>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</si>
  <si>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</si>
  <si>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</si>
  <si>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</si>
  <si>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</si>
  <si>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</si>
  <si>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</si>
  <si>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</si>
  <si>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</si>
  <si>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</si>
  <si>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</si>
  <si>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</si>
  <si>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</si>
  <si>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</si>
  <si>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</si>
  <si>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</si>
  <si>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</si>
  <si>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</si>
  <si>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</si>
  <si>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</si>
  <si>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</si>
  <si>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</si>
  <si>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</si>
  <si>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</si>
  <si>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</si>
  <si>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</si>
  <si>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</si>
  <si>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</si>
  <si>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</si>
  <si>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</si>
  <si>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</si>
  <si>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</si>
  <si>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</si>
  <si>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</si>
  <si>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</si>
  <si>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</si>
  <si>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</si>
  <si>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</si>
  <si>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</si>
  <si>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</si>
  <si>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</si>
  <si>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</si>
  <si>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</si>
  <si>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</si>
  <si>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</si>
  <si>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</si>
  <si>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</si>
  <si>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</si>
  <si>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</si>
  <si>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</si>
  <si>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</si>
  <si>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</si>
  <si>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</si>
  <si>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</si>
  <si>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</si>
  <si>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</si>
  <si>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</si>
  <si>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</si>
  <si>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</si>
  <si>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</si>
  <si>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</si>
  <si>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</si>
  <si>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</si>
  <si>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</si>
  <si>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</si>
  <si>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</si>
  <si>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</si>
  <si>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</si>
  <si>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</si>
  <si>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</si>
  <si>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</si>
  <si>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</si>
  <si>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</si>
  <si>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</si>
  <si>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</si>
  <si>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</si>
  <si>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</si>
  <si>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</si>
  <si>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</si>
  <si>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</si>
  <si>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</si>
  <si>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</si>
  <si>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</si>
  <si>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</si>
  <si>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</si>
  <si>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</si>
  <si>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</si>
  <si>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</si>
  <si>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</si>
  <si>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</si>
  <si>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</si>
  <si>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</si>
  <si>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</si>
  <si>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</si>
  <si>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</si>
  <si>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</si>
  <si>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</si>
  <si>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</si>
  <si>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</si>
  <si>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</si>
  <si>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</si>
  <si>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</si>
  <si>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</si>
  <si>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</si>
  <si>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</si>
  <si>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</si>
  <si>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</si>
  <si>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</si>
  <si>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</si>
  <si>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</si>
  <si>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</si>
  <si>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</si>
  <si>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</si>
  <si>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</si>
  <si>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</si>
  <si>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</si>
  <si>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</si>
  <si>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</si>
  <si>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</si>
  <si>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</si>
  <si>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</si>
  <si>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</si>
  <si>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</si>
  <si>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</si>
  <si>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</si>
  <si>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</si>
  <si>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</si>
  <si>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</si>
  <si>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</si>
  <si>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</si>
  <si>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</si>
  <si>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</si>
  <si>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</si>
  <si>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</si>
  <si>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</si>
  <si>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</si>
  <si>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</si>
  <si>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</si>
  <si>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</si>
  <si>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</si>
  <si>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</si>
  <si>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</si>
  <si>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</si>
  <si>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</si>
  <si>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</si>
  <si>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</si>
  <si>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</si>
  <si>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</si>
  <si>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</si>
  <si>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</si>
  <si>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</si>
  <si>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</si>
  <si>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</si>
  <si>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</si>
  <si>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</si>
  <si>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</si>
  <si>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</si>
  <si>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</si>
  <si>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</si>
  <si>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</si>
  <si>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</si>
  <si>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</si>
  <si>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</si>
  <si>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</si>
  <si>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</si>
  <si>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</si>
  <si>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</si>
  <si>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</si>
  <si>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</si>
  <si>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</si>
  <si>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</si>
  <si>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</si>
  <si>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</si>
  <si>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</si>
  <si>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</si>
  <si>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</si>
  <si>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</si>
  <si>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</si>
  <si>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</si>
  <si>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</si>
  <si>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</si>
  <si>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</si>
  <si>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</si>
  <si>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</si>
  <si>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</si>
  <si>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</si>
  <si>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</si>
  <si>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</si>
  <si>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</si>
  <si>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</si>
  <si>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</si>
  <si>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</si>
  <si>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</si>
  <si>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</si>
  <si>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</si>
  <si>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</si>
  <si>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</si>
  <si>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</si>
  <si>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</si>
  <si>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</si>
  <si>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</si>
  <si>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</si>
  <si>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</si>
  <si>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</si>
  <si>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</si>
  <si>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</si>
  <si>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</si>
  <si>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</si>
  <si>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</si>
  <si>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</si>
  <si>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</si>
  <si>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</si>
  <si>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</si>
  <si>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</si>
  <si>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</si>
  <si>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</si>
  <si>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</si>
  <si>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</si>
  <si>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</si>
  <si>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</si>
  <si>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</si>
  <si>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</si>
  <si>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</si>
  <si>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</si>
  <si>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</si>
  <si>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</si>
  <si>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</si>
  <si>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</si>
  <si>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</si>
  <si>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</si>
  <si>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</si>
  <si>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</si>
  <si>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</si>
  <si>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</si>
  <si>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</si>
  <si>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</si>
  <si>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</si>
  <si>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</si>
  <si>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</si>
  <si>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</si>
  <si>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</si>
  <si>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</si>
  <si>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</si>
  <si>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</si>
  <si>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</si>
  <si>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</si>
  <si>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</si>
  <si>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</si>
  <si>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</si>
  <si>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</si>
  <si>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</si>
  <si>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</si>
  <si>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</si>
  <si>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</si>
  <si>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</si>
  <si>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</si>
  <si>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</si>
  <si>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</si>
  <si>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</si>
  <si>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</si>
  <si>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</si>
  <si>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</si>
  <si>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</si>
  <si>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</si>
  <si>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</si>
  <si>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</si>
  <si>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</si>
  <si>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</si>
  <si>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</si>
  <si>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</si>
  <si>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</si>
  <si>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</si>
  <si>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</si>
  <si>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</si>
  <si>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</si>
  <si>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</si>
  <si>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</si>
  <si>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</si>
  <si>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</si>
  <si>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</si>
  <si>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</si>
  <si>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</si>
  <si>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</si>
  <si>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</si>
  <si>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</si>
  <si>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</si>
  <si>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</si>
  <si>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</si>
  <si>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</si>
  <si>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</si>
  <si>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</si>
  <si>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</si>
  <si>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</si>
  <si>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</si>
  <si>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</si>
  <si>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</si>
  <si>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</si>
  <si>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</si>
  <si>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</si>
  <si>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</si>
  <si>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</si>
  <si>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</si>
  <si>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</si>
  <si>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</si>
  <si>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</si>
  <si>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</si>
  <si>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</si>
  <si>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</si>
  <si>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</si>
  <si>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</si>
  <si>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</si>
  <si>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</si>
  <si>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</si>
  <si>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</si>
  <si>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</si>
  <si>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</si>
  <si>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</si>
  <si>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</si>
  <si>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</si>
  <si>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</si>
  <si>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</si>
  <si>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</si>
  <si>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</si>
  <si>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</si>
  <si>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</si>
  <si>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</si>
  <si>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</si>
  <si>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</si>
  <si>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</si>
  <si>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</si>
  <si>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</si>
  <si>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</si>
  <si>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</si>
  <si>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</si>
  <si>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</si>
  <si>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</si>
  <si>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</si>
  <si>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</si>
  <si>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</si>
  <si>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</si>
  <si>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</si>
  <si>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</si>
  <si>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</si>
  <si>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</si>
  <si>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</si>
  <si>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</si>
  <si>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</si>
  <si>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</si>
  <si>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</si>
  <si>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</si>
  <si>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</si>
  <si>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</si>
  <si>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</si>
  <si>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</si>
  <si>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</si>
  <si>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</si>
  <si>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</si>
  <si>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</si>
  <si>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</si>
  <si>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</si>
  <si>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</si>
  <si>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</si>
  <si>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</si>
  <si>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</si>
  <si>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</si>
  <si>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</si>
  <si>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</si>
  <si>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</si>
  <si>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</si>
  <si>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</si>
  <si>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</si>
  <si>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</si>
  <si>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</si>
  <si>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</si>
  <si>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</si>
  <si>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</si>
  <si>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</si>
  <si>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</si>
  <si>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</si>
  <si>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</si>
  <si>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</si>
  <si>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</si>
  <si>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</si>
  <si>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</si>
  <si>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</si>
  <si>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</si>
  <si>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</si>
  <si>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</si>
  <si>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</si>
  <si>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</si>
  <si>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</si>
  <si>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</si>
  <si>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</si>
  <si>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</si>
  <si>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</si>
  <si>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</si>
  <si>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</si>
  <si>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</si>
  <si>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</si>
  <si>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</si>
  <si>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</si>
  <si>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</si>
  <si>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</si>
  <si>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</si>
  <si>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</si>
  <si>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</si>
  <si>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</si>
  <si>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</si>
  <si>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</si>
  <si>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</si>
  <si>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</si>
  <si>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</si>
  <si>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</si>
  <si>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</si>
  <si>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</si>
  <si>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</si>
  <si>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</si>
  <si>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</si>
  <si>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</si>
  <si>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</si>
  <si>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</si>
  <si>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</si>
  <si>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</si>
  <si>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</si>
  <si>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</si>
  <si>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</si>
  <si>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</si>
  <si>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</si>
  <si>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</si>
  <si>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</si>
  <si>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</si>
  <si>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</si>
  <si>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</si>
  <si>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</si>
  <si>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</si>
  <si>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</si>
  <si>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</si>
  <si>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</si>
  <si>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</si>
  <si>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</si>
  <si>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</si>
  <si>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</si>
  <si>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</si>
  <si>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</si>
  <si>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</si>
  <si>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</si>
  <si>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</si>
  <si>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</si>
  <si>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</si>
  <si>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</si>
  <si>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</si>
  <si>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</si>
  <si>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</si>
  <si>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</si>
  <si>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</si>
  <si>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</si>
  <si>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</si>
  <si>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</si>
  <si>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</si>
  <si>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</si>
  <si>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</si>
  <si>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</si>
  <si>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</si>
  <si>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</si>
  <si>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</si>
  <si>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</si>
  <si>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</si>
  <si>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</si>
  <si>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</si>
  <si>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</si>
  <si>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</si>
  <si>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</si>
  <si>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</si>
  <si>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</si>
  <si>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</si>
  <si>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</si>
  <si>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</si>
  <si>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</si>
  <si>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</si>
  <si>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</si>
  <si>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</si>
  <si>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</si>
  <si>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</si>
  <si>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</si>
  <si>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</si>
  <si>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</si>
  <si>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</si>
  <si>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</si>
  <si>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</si>
  <si>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</si>
  <si>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</si>
  <si>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</si>
  <si>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</si>
  <si>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</si>
  <si>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</si>
  <si>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</si>
  <si>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</si>
  <si>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</si>
  <si>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</si>
  <si>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</si>
  <si>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</si>
  <si>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</si>
  <si>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</si>
  <si>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</si>
  <si>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</si>
  <si>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</si>
  <si>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</si>
  <si>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</si>
  <si>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</si>
  <si>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</si>
  <si>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</si>
  <si>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</si>
  <si>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</si>
  <si>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</si>
  <si>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</si>
  <si>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</si>
  <si>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</si>
  <si>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</si>
  <si>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</si>
  <si>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</si>
  <si>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</si>
  <si>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</si>
  <si>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</si>
  <si>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</si>
  <si>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</si>
  <si>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</si>
  <si>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</si>
  <si>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</si>
  <si>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</si>
  <si>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</si>
  <si>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</si>
  <si>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</si>
  <si>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</si>
  <si>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</si>
  <si>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</si>
  <si>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</si>
  <si>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</si>
  <si>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</si>
  <si>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</si>
  <si>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</si>
  <si>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</si>
  <si>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</si>
  <si>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</si>
  <si>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</si>
  <si>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</si>
  <si>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</si>
  <si>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</si>
  <si>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</si>
  <si>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</si>
  <si>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</si>
  <si>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</si>
  <si>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</si>
  <si>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</si>
  <si>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</si>
  <si>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</si>
  <si>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</si>
  <si>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</si>
  <si>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</si>
  <si>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</si>
  <si>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</si>
  <si>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</si>
  <si>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</si>
  <si>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</si>
  <si>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</si>
  <si>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</si>
  <si>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</si>
  <si>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</si>
  <si>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</si>
  <si>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</si>
  <si>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</si>
  <si>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</si>
  <si>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</si>
  <si>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</si>
  <si>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</si>
  <si>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</si>
  <si>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</si>
  <si>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</si>
  <si>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</si>
  <si>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</si>
  <si>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</si>
  <si>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</si>
  <si>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</si>
  <si>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</si>
  <si>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</si>
  <si>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</si>
  <si>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</si>
  <si>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</si>
  <si>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</si>
  <si>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</si>
  <si>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</si>
  <si>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</si>
  <si>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</si>
  <si>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</si>
  <si>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</si>
  <si>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</si>
  <si>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</si>
  <si>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</si>
  <si>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</si>
  <si>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</si>
  <si>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</si>
  <si>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</si>
  <si>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</si>
  <si>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</si>
  <si>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</si>
  <si>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</si>
  <si>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</si>
  <si>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</si>
  <si>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</si>
  <si>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</si>
  <si>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</si>
  <si>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</si>
  <si>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</si>
  <si>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</si>
  <si>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</si>
  <si>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</si>
  <si>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</si>
  <si>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</si>
  <si>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</si>
  <si>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</si>
  <si>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</si>
  <si>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</si>
  <si>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</si>
  <si>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</si>
  <si>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</si>
  <si>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</si>
  <si>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</si>
  <si>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</si>
  <si>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</si>
  <si>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</si>
  <si>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</si>
  <si>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</si>
  <si>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</si>
  <si>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</si>
  <si>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</si>
  <si>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</si>
  <si>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</si>
  <si>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</si>
  <si>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</si>
  <si>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</si>
  <si>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</si>
  <si>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</si>
  <si>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</si>
  <si>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</si>
  <si>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</si>
  <si>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</si>
  <si>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</si>
  <si>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</si>
  <si>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</si>
  <si>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</si>
  <si>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</si>
  <si>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</si>
  <si>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</si>
  <si>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</si>
  <si>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</si>
  <si>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</si>
  <si>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</si>
  <si>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</si>
  <si>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</si>
  <si>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</si>
  <si>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</si>
  <si>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</si>
  <si>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</si>
  <si>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</si>
  <si>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</si>
  <si>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</si>
  <si>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</si>
  <si>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</si>
  <si>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</si>
  <si>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</si>
  <si>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</si>
  <si>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</si>
  <si>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</si>
  <si>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</si>
  <si>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</si>
  <si>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</si>
  <si>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</si>
  <si>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</si>
  <si>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</si>
  <si>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</si>
  <si>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</si>
  <si>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</si>
  <si>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</si>
  <si>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</si>
  <si>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</si>
  <si>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</si>
  <si>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</si>
  <si>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</si>
  <si>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</si>
  <si>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</si>
  <si>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</si>
  <si>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</si>
  <si>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</si>
  <si>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</si>
  <si>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</si>
  <si>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</si>
  <si>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</si>
  <si>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</si>
  <si>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</si>
  <si>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</si>
  <si>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</si>
  <si>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</si>
  <si>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</si>
  <si>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</si>
  <si>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</si>
  <si>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</si>
  <si>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</si>
  <si>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</si>
  <si>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</si>
  <si>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</si>
  <si>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</si>
  <si>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</si>
  <si>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</si>
  <si>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</si>
  <si>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</si>
  <si>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</si>
  <si>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</si>
  <si>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</si>
  <si>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</si>
  <si>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</si>
  <si>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</si>
  <si>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</si>
  <si>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</si>
  <si>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</si>
  <si>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</si>
  <si>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</si>
  <si>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</si>
  <si>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</si>
  <si>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</si>
  <si>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</si>
  <si>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</si>
  <si>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</si>
  <si>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</si>
  <si>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</si>
  <si>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</si>
  <si>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</si>
  <si>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</si>
  <si>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</si>
  <si>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</si>
  <si>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</si>
  <si>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</si>
  <si>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</si>
  <si>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</si>
  <si>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</si>
  <si>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</si>
  <si>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</si>
  <si>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</si>
  <si>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</si>
  <si>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</si>
  <si>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</si>
  <si>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</si>
  <si>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</si>
  <si>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</si>
  <si>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</si>
  <si>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</si>
  <si>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</si>
  <si>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</si>
  <si>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</si>
  <si>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</si>
  <si>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</si>
  <si>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</si>
  <si>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</si>
  <si>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</si>
  <si>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</si>
  <si>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</si>
  <si>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</si>
  <si>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</si>
  <si>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</si>
  <si>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</si>
  <si>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</si>
  <si>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</si>
  <si>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</si>
  <si>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</si>
  <si>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</si>
  <si>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</si>
  <si>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</si>
  <si>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</si>
  <si>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</si>
  <si>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</si>
  <si>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</si>
  <si>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</si>
  <si>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</si>
  <si>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</si>
  <si>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</si>
  <si>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</si>
  <si>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</si>
  <si>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</si>
  <si>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</si>
  <si>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</si>
  <si>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</si>
  <si>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</si>
  <si>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</si>
  <si>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</si>
  <si>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</si>
  <si>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</si>
  <si>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</si>
  <si>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</si>
  <si>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</si>
  <si>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</si>
  <si>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</si>
  <si>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</si>
  <si>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</si>
  <si>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</si>
  <si>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</si>
  <si>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</si>
  <si>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</si>
  <si>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</si>
  <si>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</si>
  <si>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</si>
  <si>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</si>
  <si>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</si>
  <si>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</si>
  <si>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</si>
  <si>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</si>
  <si>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</si>
  <si>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</si>
  <si>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</si>
  <si>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</si>
  <si>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</si>
  <si>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</si>
  <si>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</si>
  <si>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</si>
  <si>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</si>
  <si>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</si>
  <si>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</si>
  <si>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</si>
  <si>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</si>
  <si>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</si>
  <si>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</si>
  <si>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</si>
  <si>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</si>
  <si>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</si>
  <si>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</si>
  <si>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</si>
  <si>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</si>
  <si>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</si>
  <si>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</si>
  <si>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</si>
  <si>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</si>
  <si>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</si>
  <si>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</si>
  <si>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</si>
  <si>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</si>
  <si>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</si>
  <si>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</si>
  <si>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</si>
  <si>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</si>
  <si>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</si>
  <si>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</si>
  <si>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</si>
  <si>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</si>
  <si>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</si>
  <si>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</si>
  <si>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</si>
  <si>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</si>
  <si>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</si>
  <si>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</si>
  <si>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</si>
  <si>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</si>
  <si>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</si>
  <si>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</si>
  <si>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</si>
  <si>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</si>
  <si>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</si>
  <si>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</si>
  <si>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</si>
  <si>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</si>
  <si>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</si>
  <si>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</si>
  <si>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</si>
  <si>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</si>
  <si>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</si>
  <si>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</si>
  <si>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</si>
  <si>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</si>
  <si>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</si>
  <si>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</si>
  <si>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</si>
  <si>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</si>
  <si>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</si>
  <si>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</si>
  <si>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</si>
  <si>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</si>
  <si>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</si>
  <si>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</si>
  <si>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</si>
  <si>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</si>
  <si>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</si>
  <si>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</si>
  <si>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</si>
  <si>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</si>
  <si>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</si>
  <si>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</si>
  <si>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</si>
  <si>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</si>
  <si>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</si>
  <si>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</si>
  <si>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</si>
  <si>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</si>
  <si>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</si>
  <si>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</si>
  <si>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</si>
  <si>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</si>
  <si>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</si>
  <si>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</si>
  <si>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</si>
  <si>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</si>
  <si>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</si>
  <si>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</si>
  <si>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</si>
  <si>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</si>
  <si>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</si>
  <si>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</si>
  <si>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</si>
  <si>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</si>
  <si>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</si>
  <si>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</si>
  <si>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</si>
  <si>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</si>
  <si>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</si>
  <si>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</si>
  <si>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</si>
  <si>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</si>
  <si>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</si>
  <si>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</si>
  <si>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</si>
  <si>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</si>
  <si>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</si>
  <si>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</si>
  <si>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</si>
  <si>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</si>
  <si>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</si>
  <si>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</si>
  <si>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</si>
  <si>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</si>
  <si>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</si>
  <si>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</si>
  <si>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</si>
  <si>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</si>
  <si>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</si>
  <si>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</si>
  <si>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</si>
  <si>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</si>
  <si>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</si>
  <si>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</si>
  <si>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</si>
  <si>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</si>
  <si>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</si>
  <si>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</si>
  <si>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</si>
  <si>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</si>
  <si>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</si>
  <si>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</si>
  <si>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</si>
  <si>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</si>
  <si>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</si>
  <si>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</si>
  <si>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</si>
  <si>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</si>
  <si>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</si>
  <si>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</si>
  <si>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</si>
  <si>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</si>
  <si>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</si>
  <si>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</si>
  <si>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</si>
  <si>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</si>
  <si>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</si>
  <si>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</si>
  <si>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</si>
  <si>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</si>
  <si>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</si>
  <si>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</si>
  <si>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</si>
  <si>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</si>
  <si>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</si>
  <si>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</si>
  <si>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</si>
  <si>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</si>
  <si>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</si>
  <si>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</si>
  <si>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</si>
  <si>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</si>
  <si>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</si>
  <si>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</si>
  <si>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</si>
  <si>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</si>
  <si>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</si>
  <si>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</si>
  <si>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</si>
  <si>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</si>
  <si>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</si>
  <si>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</si>
  <si>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</si>
  <si>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</si>
  <si>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</si>
  <si>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</si>
  <si>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</si>
  <si>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</si>
  <si>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</si>
  <si>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</si>
  <si>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</si>
  <si>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</si>
  <si>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</si>
  <si>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</si>
  <si>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</si>
  <si>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</si>
  <si>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</si>
  <si>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</si>
  <si>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</si>
  <si>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</si>
  <si>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</si>
  <si>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</si>
  <si>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</si>
  <si>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</si>
  <si>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</si>
  <si>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</si>
  <si>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</si>
  <si>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</si>
  <si>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</si>
  <si>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</si>
  <si>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</si>
  <si>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</si>
  <si>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</si>
  <si>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</si>
  <si>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</si>
  <si>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</si>
  <si>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</si>
  <si>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</si>
  <si>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</si>
  <si>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</si>
  <si>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</si>
  <si>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</si>
  <si>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</si>
  <si>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</si>
  <si>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</si>
  <si>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</si>
  <si>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</si>
  <si>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</si>
  <si>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</si>
  <si>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</si>
  <si>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</si>
  <si>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</si>
  <si>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</si>
  <si>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</si>
  <si>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</si>
  <si>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</si>
  <si>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</si>
  <si>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</si>
  <si>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</si>
  <si>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</si>
  <si>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</si>
  <si>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</si>
  <si>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</si>
  <si>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</si>
  <si>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</si>
  <si>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</si>
  <si>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</si>
  <si>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</si>
  <si>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</si>
  <si>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</si>
  <si>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</si>
  <si>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</si>
  <si>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</si>
  <si>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</si>
  <si>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</si>
  <si>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</si>
  <si>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</si>
  <si>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</si>
  <si>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</si>
  <si>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</si>
  <si>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</si>
  <si>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</si>
  <si>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</si>
  <si>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</si>
  <si>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</si>
  <si>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</si>
  <si>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</si>
  <si>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</si>
  <si>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</si>
  <si>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</si>
  <si>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</si>
  <si>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</si>
  <si>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</si>
  <si>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</si>
  <si>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</si>
  <si>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</si>
  <si>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</si>
  <si>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</si>
  <si>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</si>
  <si>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</si>
  <si>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</si>
  <si>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</si>
  <si>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</si>
  <si>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</si>
  <si>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</si>
  <si>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</si>
  <si>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</si>
  <si>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</si>
  <si>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</si>
  <si>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</si>
  <si>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</si>
  <si>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</si>
  <si>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</si>
  <si>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</si>
  <si>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</si>
  <si>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</si>
  <si>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</si>
  <si>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</si>
  <si>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</si>
  <si>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</si>
  <si>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</si>
  <si>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</si>
  <si>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</si>
  <si>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</si>
  <si>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</si>
  <si>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</si>
  <si>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</si>
  <si>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</si>
  <si>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</si>
  <si>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</si>
  <si>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</si>
  <si>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</si>
  <si>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</si>
  <si>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</si>
  <si>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</si>
  <si>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</si>
  <si>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</si>
  <si>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</si>
  <si>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</si>
  <si>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</si>
  <si>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</si>
  <si>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</si>
  <si>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</si>
  <si>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</si>
  <si>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</si>
  <si>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</si>
  <si>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</si>
  <si>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</si>
  <si>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</si>
  <si>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</si>
  <si>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</si>
  <si>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</si>
  <si>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</si>
  <si>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</si>
  <si>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</si>
  <si>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</si>
  <si>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</si>
  <si>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</si>
  <si>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</si>
  <si>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</si>
  <si>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</si>
  <si>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</si>
  <si>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</si>
  <si>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</si>
  <si>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</si>
  <si>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</si>
  <si>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</si>
  <si>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</si>
  <si>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</si>
  <si>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</si>
  <si>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</si>
  <si>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</si>
  <si>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</si>
  <si>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</si>
  <si>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</si>
  <si>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</si>
  <si>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</si>
  <si>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</si>
  <si>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</si>
  <si>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</si>
  <si>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</si>
  <si>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</si>
  <si>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</si>
  <si>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</si>
  <si>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</si>
  <si>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</si>
  <si>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</si>
  <si>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</si>
  <si>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</si>
  <si>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</si>
  <si>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</si>
  <si>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</si>
  <si>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</si>
  <si>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</si>
  <si>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</si>
  <si>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</si>
  <si>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</si>
  <si>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</si>
  <si>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</si>
  <si>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</si>
  <si>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</si>
  <si>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</si>
  <si>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</si>
  <si>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</si>
  <si>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</si>
  <si>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</si>
  <si>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</si>
  <si>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</si>
  <si>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</si>
  <si>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</si>
  <si>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</si>
  <si>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</si>
  <si>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</si>
  <si>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</si>
  <si>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</si>
  <si>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</si>
  <si>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</si>
  <si>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</si>
  <si>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</si>
  <si>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</si>
  <si>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</si>
  <si>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</si>
  <si>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</si>
  <si>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</si>
  <si>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</si>
  <si>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</si>
  <si>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</si>
  <si>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</si>
  <si>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</si>
  <si>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</si>
  <si>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</si>
  <si>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</si>
  <si>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</si>
  <si>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</si>
  <si>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</si>
  <si>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</si>
  <si>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</si>
  <si>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</si>
  <si>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</si>
  <si>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</si>
  <si>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</si>
  <si>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</si>
  <si>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</si>
  <si>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</si>
  <si>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</si>
  <si>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</si>
  <si>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</si>
  <si>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</si>
  <si>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</si>
  <si>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</si>
  <si>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</si>
  <si>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</si>
  <si>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</si>
  <si>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</si>
  <si>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</si>
  <si>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</si>
  <si>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</si>
  <si>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</si>
  <si>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</si>
  <si>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</si>
  <si>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</si>
  <si>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</si>
  <si>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</si>
  <si>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</si>
  <si>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</si>
  <si>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</si>
  <si>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</si>
  <si>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</si>
  <si>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</si>
  <si>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</si>
  <si>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</si>
  <si>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</si>
  <si>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</si>
  <si>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</si>
  <si>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</si>
  <si>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</si>
  <si>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</si>
  <si>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</si>
  <si>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</si>
  <si>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</si>
  <si>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</si>
  <si>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</si>
  <si>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</si>
  <si>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</si>
  <si>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</si>
  <si>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</si>
  <si>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</si>
  <si>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</si>
  <si>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</si>
  <si>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</si>
  <si>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</si>
  <si>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</si>
  <si>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</si>
  <si>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</si>
  <si>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</si>
  <si>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</si>
  <si>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</si>
  <si>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</si>
  <si>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</si>
  <si>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</si>
  <si>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</si>
  <si>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</si>
  <si>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</si>
  <si>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</si>
  <si>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</si>
  <si>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</si>
  <si>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</si>
  <si>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</si>
  <si>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</si>
  <si>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</si>
  <si>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</si>
  <si>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</si>
  <si>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</si>
  <si>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</si>
  <si>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</si>
  <si>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</si>
  <si>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</si>
  <si>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</si>
  <si>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</si>
  <si>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</si>
  <si>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</si>
  <si>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</si>
  <si>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</si>
  <si>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</si>
  <si>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</si>
  <si>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</si>
  <si>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</si>
  <si>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</si>
  <si>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</si>
  <si>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</si>
  <si>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</si>
  <si>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</si>
  <si>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</si>
  <si>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</si>
  <si>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</si>
  <si>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</si>
  <si>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</si>
  <si>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</si>
  <si>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</si>
  <si>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</si>
  <si>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</si>
  <si>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</si>
  <si>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</si>
  <si>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</si>
  <si>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</si>
  <si>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</si>
  <si>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</si>
  <si>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</si>
  <si>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</si>
  <si>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</si>
  <si>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</si>
  <si>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</si>
  <si>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</si>
  <si>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</si>
  <si>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</si>
  <si>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</si>
  <si>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</si>
  <si>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</si>
  <si>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</si>
  <si>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</si>
  <si>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</si>
  <si>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</si>
  <si>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</si>
  <si>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</si>
  <si>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</si>
  <si>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</si>
  <si>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</si>
  <si>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</si>
  <si>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</si>
  <si>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</si>
  <si>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</si>
  <si>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</si>
  <si>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</si>
  <si>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</si>
  <si>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</si>
  <si>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</si>
  <si>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</si>
  <si>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</si>
  <si>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</si>
  <si>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</si>
  <si>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</si>
  <si>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</si>
  <si>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</si>
  <si>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</si>
  <si>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</si>
  <si>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</si>
  <si>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</si>
  <si>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</si>
  <si>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</si>
  <si>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</si>
  <si>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</si>
  <si>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</si>
  <si>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</si>
  <si>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</si>
  <si>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</si>
  <si>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</si>
  <si>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</si>
  <si>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</si>
  <si>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</si>
  <si>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</si>
  <si>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</si>
  <si>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</si>
  <si>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</si>
  <si>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</si>
  <si>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</si>
  <si>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</si>
  <si>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</si>
  <si>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</si>
  <si>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</si>
  <si>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</si>
  <si>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</si>
  <si>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</si>
  <si>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</si>
  <si>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</si>
  <si>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</si>
  <si>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</si>
  <si>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</si>
  <si>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</si>
  <si>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</si>
  <si>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</si>
  <si>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</si>
  <si>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</si>
  <si>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</si>
  <si>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</si>
  <si>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</si>
  <si>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</si>
  <si>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</si>
  <si>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</si>
  <si>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</si>
  <si>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</si>
  <si>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</si>
  <si>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</si>
  <si>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</si>
  <si>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</si>
  <si>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</si>
  <si>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</si>
  <si>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</si>
  <si>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</si>
  <si>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</si>
  <si>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</si>
  <si>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</si>
  <si>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</si>
  <si>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</si>
  <si>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</si>
  <si>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</si>
  <si>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</si>
  <si>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</si>
  <si>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</si>
  <si>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</si>
  <si>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</si>
  <si>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</si>
  <si>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</si>
  <si>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</si>
  <si>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</si>
  <si>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</si>
  <si>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</si>
  <si>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</si>
  <si>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</si>
  <si>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</si>
  <si>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</si>
  <si>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</si>
  <si>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</si>
  <si>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</si>
  <si>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</si>
  <si>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</si>
  <si>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</si>
  <si>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</si>
  <si>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</si>
  <si>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</si>
  <si>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</si>
  <si>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</si>
  <si>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</si>
  <si>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</si>
  <si>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</si>
  <si>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</si>
  <si>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</si>
  <si>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</si>
  <si>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</si>
  <si>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</si>
  <si>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</si>
  <si>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</si>
  <si>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</si>
  <si>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</si>
  <si>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</si>
  <si>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</si>
  <si>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</si>
  <si>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</si>
  <si>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</si>
  <si>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</si>
  <si>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</si>
  <si>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</si>
  <si>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</si>
  <si>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</si>
  <si>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</si>
  <si>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</si>
  <si>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</si>
  <si>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</si>
  <si>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</si>
  <si>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</si>
  <si>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</si>
  <si>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</si>
  <si>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</si>
  <si>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</si>
  <si>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</si>
  <si>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</si>
  <si>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</si>
  <si>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</si>
  <si>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</si>
  <si>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</si>
  <si>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</si>
  <si>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</si>
  <si>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</si>
  <si>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</si>
  <si>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</si>
  <si>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</si>
  <si>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</si>
  <si>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</si>
  <si>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</si>
  <si>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</si>
  <si>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</si>
  <si>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</si>
  <si>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</si>
  <si>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</si>
  <si>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</si>
  <si>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</si>
  <si>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</si>
  <si>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</si>
  <si>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</si>
  <si>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</si>
  <si>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</si>
  <si>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</si>
  <si>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</si>
  <si>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</si>
  <si>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</si>
  <si>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</si>
  <si>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</si>
  <si>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</si>
  <si>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</si>
  <si>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</si>
  <si>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</si>
  <si>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</si>
  <si>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</si>
  <si>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</si>
  <si>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</si>
  <si>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</si>
  <si>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</si>
  <si>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</si>
  <si>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</si>
  <si>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</si>
  <si>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</si>
  <si>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</si>
  <si>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</si>
  <si>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</si>
  <si>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</si>
  <si>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</si>
  <si>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</si>
  <si>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</si>
  <si>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</si>
  <si>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</si>
  <si>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</si>
  <si>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</si>
  <si>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</si>
  <si>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</si>
  <si>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</si>
  <si>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</si>
  <si>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</si>
  <si>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</si>
  <si>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</si>
  <si>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</si>
  <si>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</si>
  <si>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</si>
  <si>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</si>
  <si>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</si>
  <si>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</si>
  <si>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</si>
  <si>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</si>
  <si>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</si>
  <si>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</si>
  <si>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</si>
  <si>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</si>
  <si>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</si>
  <si>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</si>
  <si>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</si>
  <si>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</si>
  <si>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</si>
  <si>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</si>
  <si>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</si>
  <si>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</si>
  <si>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</si>
  <si>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</si>
  <si>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</si>
  <si>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</si>
  <si>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</si>
  <si>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</si>
  <si>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</si>
  <si>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</si>
  <si>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</si>
  <si>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</si>
  <si>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</si>
  <si>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</si>
  <si>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</si>
  <si>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</si>
  <si>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</si>
  <si>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</si>
  <si>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</si>
  <si>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</si>
  <si>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</si>
  <si>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</si>
  <si>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</si>
  <si>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</si>
  <si>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</si>
  <si>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</si>
  <si>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</si>
  <si>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</si>
  <si>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</si>
  <si>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</si>
  <si>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</si>
  <si>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</si>
  <si>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</si>
  <si>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</si>
  <si>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</si>
  <si>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</si>
  <si>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</si>
  <si>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</si>
  <si>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</si>
  <si>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</si>
  <si>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</si>
  <si>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</si>
  <si>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</si>
  <si>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</si>
  <si>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</si>
  <si>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</si>
  <si>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</si>
  <si>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</si>
  <si>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</si>
  <si>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</si>
  <si>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</si>
  <si>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</si>
  <si>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</si>
  <si>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</si>
  <si>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</si>
  <si>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</si>
  <si>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</si>
  <si>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</si>
  <si>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</si>
  <si>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</si>
  <si>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</si>
  <si>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</si>
  <si>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</si>
  <si>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</si>
  <si>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</si>
  <si>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</si>
  <si>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</si>
  <si>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</si>
  <si>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</si>
  <si>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</si>
  <si>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</si>
  <si>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</si>
  <si>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</si>
  <si>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</si>
  <si>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</si>
  <si>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</si>
  <si>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</si>
  <si>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</si>
  <si>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</si>
  <si>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</si>
  <si>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</si>
  <si>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</si>
  <si>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</si>
  <si>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</si>
  <si>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</si>
  <si>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</si>
  <si>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</si>
  <si>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</si>
  <si>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</si>
  <si>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</si>
  <si>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</si>
  <si>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</si>
  <si>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</si>
  <si>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</si>
  <si>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</si>
  <si>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</si>
  <si>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</si>
  <si>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</si>
  <si>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</si>
  <si>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</si>
  <si>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</si>
  <si>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</si>
  <si>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</si>
  <si>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</si>
  <si>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</si>
  <si>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</si>
  <si>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</si>
  <si>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</si>
  <si>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</si>
  <si>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</si>
  <si>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</si>
  <si>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</si>
  <si>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</si>
  <si>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</si>
  <si>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</si>
  <si>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</si>
  <si>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</si>
  <si>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</si>
  <si>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</si>
  <si>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</si>
  <si>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</si>
  <si>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</si>
  <si>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</si>
  <si>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</si>
  <si>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</si>
  <si>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</si>
  <si>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</si>
  <si>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</si>
  <si>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</si>
  <si>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</si>
  <si>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</si>
  <si>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</si>
  <si>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</si>
  <si>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</si>
  <si>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</si>
  <si>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</si>
  <si>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</si>
  <si>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</si>
  <si>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</si>
  <si>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</si>
  <si>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</si>
  <si>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</si>
  <si>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</si>
  <si>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</si>
  <si>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</si>
  <si>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</si>
  <si>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</si>
  <si>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</si>
  <si>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</si>
  <si>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</si>
  <si>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</si>
  <si>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</si>
  <si>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</si>
  <si>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</si>
  <si>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</si>
  <si>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</si>
  <si>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</si>
  <si>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</si>
  <si>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</si>
  <si>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</si>
  <si>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</si>
  <si>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</si>
  <si>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</si>
  <si>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</si>
  <si>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</si>
  <si>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</si>
  <si>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</si>
  <si>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</si>
  <si>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</si>
  <si>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</si>
  <si>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</si>
  <si>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</si>
  <si>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</si>
  <si>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</si>
  <si>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</si>
  <si>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</si>
  <si>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</si>
  <si>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</si>
  <si>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</si>
  <si>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</si>
  <si>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</si>
  <si>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</si>
  <si>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</si>
  <si>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</si>
  <si>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</si>
  <si>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</si>
  <si>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</si>
  <si>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</si>
  <si>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</si>
  <si>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</si>
  <si>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</si>
  <si>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</si>
  <si>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</si>
  <si>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</si>
  <si>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</si>
  <si>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</si>
  <si>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</si>
  <si>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</si>
  <si>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</si>
  <si>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</si>
  <si>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</si>
  <si>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</si>
  <si>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</si>
  <si>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</si>
  <si>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</si>
  <si>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</si>
  <si>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</si>
  <si>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</si>
  <si>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</si>
  <si>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</si>
  <si>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</si>
  <si>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</si>
  <si>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</si>
  <si>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</si>
  <si>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</si>
  <si>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</si>
  <si>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</si>
  <si>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</si>
  <si>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</si>
  <si>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</si>
  <si>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</si>
  <si>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</si>
  <si>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</si>
  <si>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</si>
  <si>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</si>
  <si>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</si>
  <si>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</si>
  <si>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</si>
  <si>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</si>
  <si>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</si>
  <si>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</si>
  <si>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</si>
  <si>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</si>
  <si>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</si>
  <si>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</si>
  <si>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</si>
  <si>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</si>
  <si>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</si>
  <si>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</si>
  <si>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</si>
  <si>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</si>
  <si>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</si>
  <si>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</si>
  <si>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</si>
  <si>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</si>
  <si>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</si>
  <si>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</si>
  <si>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</si>
  <si>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</si>
  <si>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</si>
  <si>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</si>
  <si>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</si>
  <si>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</si>
  <si>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</si>
  <si>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</si>
  <si>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</si>
  <si>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</si>
  <si>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</si>
  <si>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</si>
  <si>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</si>
  <si>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</si>
  <si>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</si>
  <si>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</si>
  <si>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</si>
  <si>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</si>
  <si>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</si>
  <si>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</si>
  <si>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</si>
  <si>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</si>
  <si>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</si>
  <si>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</si>
  <si>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</si>
  <si>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</si>
  <si>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</si>
  <si>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</si>
  <si>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</si>
  <si>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</si>
  <si>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</si>
  <si>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</si>
  <si>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</si>
  <si>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</si>
  <si>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</si>
  <si>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</si>
  <si>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</si>
  <si>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</si>
  <si>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</si>
  <si>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</si>
  <si>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</si>
  <si>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</si>
  <si>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</si>
  <si>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</si>
  <si>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</si>
  <si>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</si>
  <si>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</si>
  <si>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</si>
  <si>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</si>
  <si>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</si>
  <si>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</si>
  <si>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</si>
  <si>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</si>
  <si>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</si>
  <si>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</si>
  <si>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</si>
  <si>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</si>
  <si>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</si>
  <si>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</si>
  <si>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</si>
  <si>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</si>
  <si>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</si>
  <si>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</si>
  <si>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</si>
  <si>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</si>
  <si>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</si>
  <si>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</si>
  <si>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</si>
  <si>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</si>
  <si>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</si>
  <si>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</si>
  <si>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</si>
  <si>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</si>
  <si>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</si>
  <si>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</si>
  <si>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</si>
  <si>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</si>
  <si>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</si>
  <si>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</si>
  <si>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</si>
  <si>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</si>
  <si>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</si>
  <si>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</si>
  <si>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</si>
  <si>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</si>
  <si>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</si>
  <si>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</si>
  <si>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</si>
  <si>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</si>
  <si>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</si>
  <si>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</si>
  <si>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</si>
  <si>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</si>
  <si>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</si>
  <si>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</si>
  <si>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</si>
  <si>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</si>
  <si>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</si>
  <si>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</si>
  <si>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</si>
  <si>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</si>
  <si>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</si>
  <si>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</si>
  <si>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</si>
  <si>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</si>
  <si>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</si>
  <si>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</si>
  <si>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</si>
  <si>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</si>
  <si>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</si>
  <si>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</si>
  <si>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</si>
  <si>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</si>
  <si>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</si>
  <si>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</si>
  <si>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</si>
  <si>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</si>
  <si>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</si>
  <si>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</si>
  <si>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</si>
  <si>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</si>
  <si>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</si>
  <si>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</si>
  <si>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</si>
  <si>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</si>
  <si>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</si>
  <si>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</si>
  <si>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</si>
  <si>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</si>
  <si>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</si>
  <si>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</si>
  <si>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</si>
  <si>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</si>
  <si>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</si>
  <si>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</si>
  <si>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</si>
  <si>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</si>
  <si>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</si>
  <si>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</si>
  <si>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</si>
  <si>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</si>
  <si>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</si>
  <si>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</si>
  <si>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</si>
  <si>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</si>
  <si>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</si>
  <si>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</si>
  <si>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</si>
  <si>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</si>
  <si>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</si>
  <si>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</si>
  <si>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</si>
  <si>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</si>
  <si>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</si>
  <si>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</si>
  <si>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</si>
  <si>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</si>
  <si>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</si>
  <si>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</si>
  <si>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</si>
  <si>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</si>
  <si>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</si>
  <si>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</si>
  <si>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</si>
  <si>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</si>
  <si>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</si>
  <si>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</si>
  <si>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</si>
  <si>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</si>
  <si>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</si>
  <si>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</si>
  <si>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</si>
  <si>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</si>
  <si>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</si>
  <si>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</si>
  <si>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</si>
  <si>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</si>
  <si>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</si>
  <si>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</si>
  <si>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</si>
  <si>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</si>
  <si>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</si>
  <si>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</si>
  <si>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</si>
  <si>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</si>
  <si>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</si>
  <si>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</si>
  <si>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</si>
  <si>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</si>
  <si>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</si>
  <si>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</si>
  <si>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</si>
  <si>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</si>
  <si>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</si>
  <si>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</si>
  <si>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</si>
  <si>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</si>
  <si>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</si>
  <si>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</si>
  <si>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</si>
  <si>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</si>
  <si>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</si>
  <si>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</si>
  <si>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</si>
  <si>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</si>
  <si>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</si>
  <si>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</si>
  <si>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</si>
  <si>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</si>
  <si>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</si>
  <si>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</si>
  <si>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</si>
  <si>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</si>
  <si>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</si>
  <si>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</si>
  <si>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</si>
  <si>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</si>
  <si>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</si>
  <si>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</si>
  <si>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</si>
  <si>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</si>
  <si>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</si>
  <si>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</si>
  <si>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</si>
  <si>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</si>
  <si>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</si>
  <si>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</si>
  <si>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</si>
  <si>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</si>
  <si>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</si>
  <si>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</si>
  <si>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</si>
  <si>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</si>
  <si>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</si>
  <si>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</si>
  <si>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</si>
  <si>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</si>
  <si>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</si>
  <si>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</si>
  <si>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</si>
  <si>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</si>
  <si>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</si>
  <si>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</si>
  <si>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</si>
  <si>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</si>
  <si>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</si>
  <si>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</si>
  <si>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</si>
  <si>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</si>
  <si>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</si>
  <si>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</si>
  <si>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</si>
  <si>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</si>
  <si>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</si>
  <si>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</si>
  <si>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</si>
  <si>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</si>
  <si>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</si>
  <si>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</si>
  <si>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</si>
  <si>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</si>
  <si>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</si>
  <si>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</si>
  <si>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</si>
  <si>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</si>
  <si>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</si>
  <si>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</si>
  <si>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</si>
  <si>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</si>
  <si>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</si>
  <si>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</si>
  <si>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</si>
  <si>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</si>
  <si>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</si>
  <si>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</si>
  <si>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</si>
  <si>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</si>
  <si>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</si>
  <si>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</si>
  <si>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</si>
  <si>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</si>
  <si>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</si>
  <si>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</si>
  <si>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</si>
  <si>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</si>
  <si>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</si>
  <si>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</si>
  <si>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</si>
  <si>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</si>
  <si>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</si>
  <si>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</si>
  <si>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</si>
  <si>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</si>
  <si>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</si>
  <si>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</si>
  <si>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</si>
  <si>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</si>
  <si>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</si>
  <si>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</si>
  <si>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</si>
  <si>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</si>
  <si>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</si>
  <si>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</si>
  <si>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</si>
  <si>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</si>
  <si>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</si>
  <si>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</si>
  <si>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</si>
  <si>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</si>
  <si>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</si>
  <si>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</si>
  <si>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</si>
  <si>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</si>
  <si>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</si>
  <si>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</si>
  <si>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</si>
  <si>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</si>
  <si>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</si>
  <si>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</si>
  <si>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</si>
  <si>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</si>
  <si>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</si>
  <si>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</si>
  <si>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</si>
  <si>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</si>
  <si>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</si>
  <si>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</si>
  <si>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</si>
  <si>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</si>
  <si>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</si>
  <si>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</si>
  <si>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</si>
  <si>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</si>
  <si>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</si>
  <si>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</si>
  <si>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</si>
  <si>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</si>
  <si>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</si>
  <si>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</si>
  <si>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</si>
  <si>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</si>
  <si>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</si>
  <si>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</si>
  <si>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</si>
  <si>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</si>
  <si>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</si>
  <si>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</si>
  <si>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</si>
  <si>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</si>
  <si>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</si>
  <si>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</si>
  <si>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</si>
  <si>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</si>
  <si>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</si>
  <si>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</si>
  <si>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</si>
  <si>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</si>
  <si>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</si>
  <si>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</si>
  <si>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</si>
  <si>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</si>
  <si>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</si>
  <si>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</si>
  <si>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</si>
  <si>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</si>
  <si>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</si>
  <si>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</si>
  <si>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</si>
  <si>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</si>
  <si>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</si>
  <si>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</si>
  <si>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</si>
  <si>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</si>
  <si>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</si>
  <si>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</si>
  <si>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</si>
  <si>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</si>
  <si>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</si>
  <si>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</si>
  <si>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</si>
  <si>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</si>
  <si>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</si>
  <si>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</si>
  <si>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</si>
  <si>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</si>
  <si>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</si>
  <si>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</si>
  <si>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</si>
  <si>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</si>
  <si>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</si>
  <si>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</si>
  <si>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</si>
  <si>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</si>
  <si>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</si>
  <si>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</si>
  <si>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</si>
  <si>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</si>
  <si>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</si>
  <si>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</si>
  <si>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</si>
  <si>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</si>
  <si>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</si>
  <si>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</si>
  <si>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</si>
  <si>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</si>
  <si>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</si>
  <si>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</si>
  <si>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</si>
  <si>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</si>
  <si>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</si>
  <si>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</si>
  <si>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</si>
  <si>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</si>
  <si>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</si>
  <si>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</si>
  <si>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</si>
  <si>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</si>
  <si>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</si>
  <si>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</si>
  <si>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</si>
  <si>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</si>
  <si>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</si>
  <si>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</si>
  <si>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</si>
  <si>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</si>
  <si>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</si>
  <si>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</si>
  <si>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</si>
  <si>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</si>
  <si>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</si>
  <si>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</si>
  <si>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</si>
  <si>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</si>
  <si>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</si>
  <si>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</si>
  <si>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</si>
  <si>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</si>
  <si>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</si>
  <si>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</si>
  <si>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</si>
  <si>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</si>
  <si>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</si>
  <si>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</si>
  <si>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</si>
  <si>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</si>
  <si>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</si>
  <si>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</si>
  <si>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</si>
  <si>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</si>
  <si>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</si>
  <si>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</si>
  <si>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</si>
  <si>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</si>
  <si>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</si>
  <si>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</si>
  <si>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</si>
  <si>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</si>
  <si>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</si>
  <si>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</si>
  <si>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</si>
  <si>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</si>
  <si>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</si>
  <si>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</si>
  <si>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</si>
  <si>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</si>
  <si>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</si>
  <si>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</si>
  <si>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</si>
  <si>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</si>
  <si>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</si>
  <si>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</si>
  <si>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</si>
  <si>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</si>
  <si>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</si>
  <si>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</si>
  <si>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</si>
  <si>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</si>
  <si>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</si>
  <si>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</si>
  <si>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</si>
  <si>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</si>
  <si>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</si>
  <si>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</si>
  <si>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</si>
  <si>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</si>
  <si>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</si>
  <si>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</si>
  <si>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</si>
  <si>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</si>
  <si>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</si>
  <si>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</si>
  <si>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</si>
  <si>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</si>
  <si>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</si>
  <si>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</si>
  <si>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</si>
  <si>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</si>
  <si>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</si>
  <si>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</si>
  <si>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</si>
  <si>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</si>
  <si>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</si>
  <si>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</si>
  <si>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</si>
  <si>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</si>
  <si>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</si>
  <si>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</si>
  <si>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</si>
  <si>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</si>
  <si>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</si>
  <si>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</si>
  <si>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</si>
  <si>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</si>
  <si>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</si>
  <si>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</si>
  <si>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</si>
  <si>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</si>
  <si>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</si>
  <si>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</si>
  <si>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</si>
  <si>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</si>
  <si>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</si>
  <si>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</si>
  <si>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</si>
  <si>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</si>
  <si>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</si>
  <si>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</si>
  <si>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</si>
  <si>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</si>
  <si>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</si>
  <si>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</si>
  <si>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</si>
  <si>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</si>
  <si>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</si>
  <si>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</si>
  <si>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</si>
  <si>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</si>
  <si>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</si>
  <si>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</si>
  <si>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</si>
  <si>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</si>
  <si>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</si>
  <si>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</si>
  <si>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</si>
  <si>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</si>
  <si>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</si>
  <si>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</si>
  <si>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</si>
  <si>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</si>
  <si>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</si>
  <si>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</si>
  <si>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</si>
  <si>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</si>
  <si>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</si>
  <si>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</si>
  <si>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</si>
  <si>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</si>
  <si>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</si>
  <si>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</si>
  <si>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</si>
  <si>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</si>
  <si>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</si>
  <si>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</si>
  <si>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</si>
  <si>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</si>
  <si>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</si>
  <si>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</si>
  <si>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</si>
  <si>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</si>
  <si>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</si>
  <si>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</si>
  <si>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</si>
  <si>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</si>
  <si>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</si>
  <si>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</si>
  <si>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</si>
  <si>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</si>
  <si>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</si>
  <si>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</si>
  <si>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</si>
  <si>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</si>
  <si>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</si>
  <si>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</si>
  <si>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</si>
  <si>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</si>
  <si>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</si>
  <si>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</si>
  <si>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</si>
  <si>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</si>
  <si>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</si>
  <si>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</si>
  <si>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</si>
  <si>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</si>
  <si>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</si>
  <si>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</si>
  <si>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</si>
  <si>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</si>
  <si>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</si>
  <si>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</si>
  <si>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</si>
  <si>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</si>
  <si>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</si>
  <si>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</si>
  <si>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</si>
  <si>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</si>
  <si>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</si>
  <si>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</si>
  <si>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</si>
  <si>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</si>
  <si>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</si>
  <si>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</si>
  <si>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</si>
  <si>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</si>
  <si>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</si>
  <si>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</si>
  <si>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</si>
  <si>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</si>
  <si>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</si>
  <si>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</si>
  <si>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</si>
  <si>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</si>
  <si>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</si>
  <si>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</si>
  <si>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</si>
  <si>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</si>
  <si>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</si>
  <si>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</si>
  <si>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</si>
  <si>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</si>
  <si>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</si>
  <si>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</si>
  <si>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</si>
  <si>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</si>
  <si>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</si>
  <si>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</si>
  <si>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</si>
  <si>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</si>
  <si>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</si>
  <si>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</si>
  <si>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</si>
  <si>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</si>
  <si>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</si>
  <si>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</si>
  <si>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</si>
  <si>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</si>
  <si>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</si>
  <si>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</si>
  <si>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</si>
  <si>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</si>
  <si>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</si>
  <si>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</si>
  <si>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</si>
  <si>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</si>
  <si>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</si>
  <si>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</si>
  <si>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</si>
  <si>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</si>
  <si>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</si>
  <si>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</si>
  <si>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</si>
  <si>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</si>
  <si>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</si>
  <si>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</si>
  <si>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</si>
  <si>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</si>
  <si>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</si>
  <si>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</si>
  <si>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</si>
  <si>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</si>
  <si>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</si>
  <si>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</si>
  <si>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</si>
  <si>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</si>
  <si>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</si>
  <si>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</si>
  <si>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</si>
  <si>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</si>
  <si>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</si>
  <si>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</si>
  <si>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</si>
  <si>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</si>
  <si>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</si>
  <si>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</si>
  <si>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</si>
  <si>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</si>
  <si>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</si>
  <si>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</si>
  <si>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</si>
  <si>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</si>
  <si>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</si>
  <si>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</si>
  <si>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</si>
  <si>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</si>
  <si>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</si>
  <si>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</si>
  <si>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</si>
  <si>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</si>
  <si>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</si>
  <si>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</si>
  <si>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</si>
  <si>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</si>
  <si>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</si>
  <si>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</si>
  <si>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</si>
  <si>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</si>
  <si>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</si>
  <si>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</si>
  <si>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</si>
  <si>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</si>
  <si>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</si>
  <si>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</si>
  <si>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</si>
  <si>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</si>
  <si>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</si>
  <si>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</si>
  <si>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</si>
  <si>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</si>
  <si>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</si>
  <si>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</si>
  <si>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</si>
  <si>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</si>
  <si>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</si>
  <si>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</si>
  <si>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</si>
  <si>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</si>
  <si>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</si>
  <si>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</si>
  <si>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</si>
  <si>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</si>
  <si>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</si>
  <si>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</si>
  <si>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</si>
  <si>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</si>
  <si>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</si>
  <si>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</si>
  <si>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</si>
  <si>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</si>
  <si>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</si>
  <si>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</si>
  <si>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</si>
  <si>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</si>
  <si>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</si>
  <si>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</si>
  <si>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</si>
  <si>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</si>
  <si>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</si>
  <si>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</si>
  <si>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</si>
  <si>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</si>
  <si>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</si>
  <si>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</si>
  <si>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</si>
  <si>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</si>
  <si>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</si>
  <si>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</si>
  <si>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</si>
  <si>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</si>
  <si>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</si>
  <si>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</si>
  <si>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</si>
  <si>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</si>
  <si>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</si>
  <si>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</si>
  <si>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</si>
  <si>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</si>
  <si>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</si>
  <si>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</si>
  <si>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</si>
  <si>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</si>
  <si>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</si>
  <si>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</si>
  <si>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</si>
  <si>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</si>
  <si>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</si>
  <si>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</si>
  <si>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</si>
  <si>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</si>
  <si>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</si>
  <si>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</si>
  <si>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</si>
  <si>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</si>
  <si>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</si>
  <si>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</si>
  <si>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</si>
  <si>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</si>
  <si>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</si>
  <si>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</si>
  <si>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</si>
  <si>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</si>
  <si>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</si>
  <si>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</si>
  <si>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</si>
  <si>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</si>
  <si>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</si>
  <si>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</si>
  <si>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</si>
  <si>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</si>
  <si>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</si>
  <si>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</si>
  <si>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</si>
  <si>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</si>
  <si>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</si>
  <si>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</si>
  <si>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</si>
  <si>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</si>
  <si>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</si>
  <si>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</si>
  <si>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</si>
  <si>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</si>
  <si>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</si>
  <si>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</si>
  <si>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</si>
  <si>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</si>
  <si>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</si>
  <si>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</si>
  <si>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</si>
  <si>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</si>
  <si>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</si>
  <si>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</si>
  <si>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</si>
  <si>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</si>
  <si>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</si>
  <si>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</si>
  <si>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</si>
  <si>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</si>
  <si>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</si>
  <si>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</si>
  <si>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</si>
  <si>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</si>
  <si>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</si>
  <si>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</si>
  <si>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</si>
  <si>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</si>
  <si>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</si>
  <si>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</si>
  <si>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</si>
  <si>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</si>
  <si>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</si>
  <si>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</si>
  <si>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</si>
  <si>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</si>
  <si>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</si>
  <si>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</si>
  <si>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</si>
  <si>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</si>
  <si>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</si>
  <si>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</si>
  <si>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</si>
  <si>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</si>
  <si>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</si>
  <si>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</si>
  <si>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</si>
  <si>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</si>
  <si>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</si>
  <si>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</si>
  <si>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</si>
  <si>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</si>
  <si>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</si>
  <si>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</si>
  <si>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</si>
  <si>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</si>
  <si>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</si>
  <si>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</si>
  <si>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</si>
  <si>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</si>
  <si>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</si>
  <si>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</si>
  <si>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</si>
  <si>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</si>
  <si>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</si>
  <si>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</si>
  <si>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</si>
  <si>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</si>
  <si>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</si>
  <si>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</si>
  <si>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</si>
  <si>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</si>
  <si>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</si>
  <si>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</si>
  <si>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</si>
  <si>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</si>
  <si>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</si>
  <si>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</si>
  <si>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</si>
  <si>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</si>
  <si>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</si>
  <si>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</si>
  <si>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</si>
  <si>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</si>
  <si>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</si>
  <si>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</si>
  <si>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</si>
  <si>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</si>
  <si>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</si>
  <si>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</si>
  <si>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</si>
  <si>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</si>
  <si>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</si>
  <si>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</si>
  <si>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</si>
  <si>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</si>
  <si>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</si>
  <si>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</si>
  <si>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</si>
  <si>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</si>
  <si>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</si>
  <si>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</si>
  <si>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</si>
  <si>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</si>
  <si>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</si>
  <si>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</si>
  <si>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</si>
  <si>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</si>
  <si>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</si>
  <si>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</si>
  <si>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</si>
  <si>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</si>
  <si>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</si>
  <si>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</si>
  <si>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</si>
  <si>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</si>
  <si>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</si>
  <si>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</si>
  <si>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</si>
  <si>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</si>
  <si>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</si>
  <si>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</si>
  <si>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</si>
  <si>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</si>
  <si>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</si>
  <si>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</si>
  <si>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</si>
  <si>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</si>
  <si>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</si>
  <si>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</si>
  <si>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</si>
  <si>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</si>
  <si>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</si>
  <si>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</si>
  <si>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</si>
  <si>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</si>
  <si>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</si>
  <si>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</si>
  <si>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</si>
  <si>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</si>
  <si>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</si>
  <si>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</si>
  <si>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</si>
  <si>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</si>
  <si>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</si>
  <si>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</si>
  <si>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</si>
  <si>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</si>
  <si>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</si>
  <si>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</si>
  <si>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</si>
  <si>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</si>
  <si>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</si>
  <si>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</si>
  <si>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</si>
  <si>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</si>
  <si>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</si>
  <si>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</si>
  <si>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</si>
  <si>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</si>
  <si>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</si>
  <si>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</si>
  <si>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</si>
  <si>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</si>
  <si>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</si>
  <si>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</si>
  <si>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</si>
  <si>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</si>
  <si>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</si>
  <si>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</si>
  <si>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</si>
  <si>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</si>
  <si>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</si>
  <si>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</si>
  <si>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</si>
  <si>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</si>
  <si>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</si>
  <si>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</si>
  <si>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</si>
  <si>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</si>
  <si>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</si>
  <si>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</si>
  <si>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</si>
  <si>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</si>
  <si>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</si>
  <si>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</si>
  <si>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</si>
  <si>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</si>
  <si>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</si>
  <si>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</si>
  <si>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</si>
  <si>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</si>
  <si>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</si>
  <si>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</si>
  <si>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</si>
  <si>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</si>
  <si>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</si>
  <si>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</si>
  <si>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</si>
  <si>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</si>
  <si>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</si>
  <si>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</si>
  <si>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</si>
  <si>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</si>
  <si>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</si>
  <si>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</si>
  <si>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</si>
  <si>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</si>
  <si>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</si>
  <si>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</si>
  <si>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</si>
  <si>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</si>
  <si>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</si>
  <si>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</si>
  <si>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</si>
  <si>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</si>
  <si>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</si>
  <si>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</si>
  <si>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</si>
  <si>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</si>
  <si>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</si>
  <si>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</si>
  <si>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</si>
  <si>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</si>
  <si>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</si>
  <si>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</si>
  <si>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</si>
  <si>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</si>
  <si>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</si>
  <si>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</si>
  <si>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</si>
  <si>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</si>
  <si>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</si>
  <si>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</si>
  <si>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</si>
  <si>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</si>
  <si>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</si>
  <si>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</si>
  <si>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</si>
  <si>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</si>
  <si>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</si>
  <si>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</si>
  <si>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</si>
  <si>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</si>
  <si>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</si>
  <si>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</si>
  <si>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</si>
  <si>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</si>
  <si>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</si>
  <si>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</si>
  <si>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</si>
  <si>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</si>
  <si>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</si>
  <si>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</si>
  <si>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</si>
  <si>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</si>
  <si>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</si>
  <si>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</si>
  <si>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</si>
  <si>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</si>
  <si>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</si>
  <si>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</si>
  <si>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</si>
  <si>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</si>
  <si>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</si>
  <si>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</si>
  <si>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</si>
  <si>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</si>
  <si>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</si>
  <si>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</si>
  <si>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</si>
  <si>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</si>
  <si>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</si>
  <si>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</si>
  <si>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</si>
  <si>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</si>
  <si>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</si>
  <si>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</si>
  <si>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</si>
  <si>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</si>
  <si>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</si>
  <si>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</si>
  <si>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</si>
  <si>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</si>
  <si>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</si>
  <si>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</si>
  <si>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</si>
  <si>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</si>
  <si>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</si>
  <si>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</si>
  <si>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</si>
  <si>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</si>
  <si>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</si>
  <si>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</si>
  <si>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</si>
  <si>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</si>
  <si>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</si>
  <si>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</si>
  <si>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</si>
  <si>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</si>
  <si>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</si>
  <si>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</si>
  <si>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</si>
  <si>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</si>
  <si>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</si>
  <si>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</si>
  <si>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</si>
  <si>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</si>
  <si>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</si>
  <si>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</si>
  <si>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</si>
  <si>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</si>
  <si>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</si>
  <si>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</si>
  <si>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</si>
  <si>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</si>
  <si>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</si>
  <si>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</si>
  <si>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</si>
  <si>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</si>
  <si>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</si>
  <si>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</si>
  <si>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</si>
  <si>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</si>
  <si>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</si>
  <si>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</si>
  <si>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</si>
  <si>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</si>
  <si>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</si>
  <si>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</si>
  <si>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</si>
  <si>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</si>
  <si>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</si>
  <si>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</si>
  <si>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</si>
  <si>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</si>
  <si>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</si>
  <si>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</si>
  <si>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</si>
  <si>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</si>
  <si>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</si>
  <si>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</si>
  <si>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</si>
  <si>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</si>
  <si>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</si>
  <si>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</si>
  <si>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</si>
  <si>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</si>
  <si>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</si>
  <si>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</si>
  <si>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</si>
  <si>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</si>
  <si>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</si>
  <si>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</si>
  <si>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</si>
  <si>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</si>
  <si>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</si>
  <si>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</si>
  <si>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</si>
  <si>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</si>
  <si>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</si>
  <si>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</si>
  <si>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</si>
  <si>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</si>
  <si>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</si>
  <si>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</si>
  <si>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</si>
  <si>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</si>
  <si>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</si>
  <si>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</si>
  <si>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</si>
  <si>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</si>
  <si>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</si>
  <si>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</si>
  <si>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</si>
  <si>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</si>
  <si>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</si>
  <si>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</si>
  <si>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</si>
  <si>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</si>
  <si>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</si>
  <si>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</si>
  <si>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</si>
  <si>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</si>
  <si>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</si>
  <si>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</si>
  <si>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</si>
  <si>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</si>
  <si>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</si>
  <si>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</si>
  <si>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</si>
  <si>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</si>
  <si>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</si>
  <si>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</si>
  <si>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</si>
  <si>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</si>
  <si>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</si>
  <si>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</si>
  <si>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</si>
  <si>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</si>
  <si>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</si>
  <si>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</si>
  <si>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</si>
  <si>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</si>
  <si>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</si>
  <si>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</si>
  <si>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</si>
  <si>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</si>
  <si>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</si>
  <si>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</si>
  <si>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</si>
  <si>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</si>
  <si>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</si>
  <si>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</si>
  <si>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</si>
  <si>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</si>
  <si>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</si>
  <si>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</si>
  <si>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</si>
  <si>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</si>
  <si>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</si>
  <si>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</si>
  <si>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</si>
  <si>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</si>
  <si>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</si>
  <si>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</si>
  <si>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</si>
  <si>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</si>
  <si>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</si>
  <si>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</si>
  <si>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</si>
  <si>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</si>
  <si>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</si>
  <si>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</si>
  <si>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</si>
  <si>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</si>
  <si>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</si>
  <si>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</si>
  <si>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</si>
  <si>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</si>
  <si>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</si>
  <si>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</si>
  <si>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</si>
  <si>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</si>
  <si>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</si>
  <si>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</si>
  <si>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</si>
  <si>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</si>
  <si>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</si>
  <si>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</si>
  <si>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</si>
  <si>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</si>
  <si>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</si>
  <si>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</si>
  <si>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</si>
  <si>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</si>
  <si>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</si>
  <si>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</si>
  <si>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</si>
  <si>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</si>
  <si>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</si>
  <si>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</si>
  <si>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</si>
  <si>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</si>
  <si>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</si>
  <si>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</si>
  <si>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</si>
  <si>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</si>
  <si>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</si>
  <si>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</si>
  <si>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</si>
  <si>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</si>
  <si>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</si>
  <si>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</si>
  <si>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</si>
  <si>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</si>
  <si>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</si>
  <si>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</si>
  <si>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</si>
  <si>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</si>
  <si>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</si>
  <si>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</si>
  <si>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</si>
  <si>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</si>
  <si>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</si>
  <si>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</si>
  <si>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</si>
  <si>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</si>
  <si>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</si>
  <si>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</si>
  <si>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</si>
  <si>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</si>
  <si>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</si>
  <si>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</si>
  <si>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</si>
  <si>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</si>
  <si>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</si>
  <si>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</si>
  <si>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</si>
  <si>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</si>
  <si>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</si>
  <si>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</si>
  <si>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</si>
  <si>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</si>
  <si>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</si>
  <si>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</si>
  <si>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</si>
  <si>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</si>
  <si>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</si>
  <si>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</si>
  <si>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</si>
  <si>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</si>
  <si>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</si>
  <si>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</si>
  <si>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</si>
  <si>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</si>
  <si>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</si>
  <si>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</si>
  <si>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</si>
  <si>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</si>
  <si>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</si>
  <si>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</si>
  <si>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</si>
  <si>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</si>
  <si>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</si>
  <si>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</si>
  <si>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</si>
  <si>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</si>
  <si>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</si>
  <si>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</si>
  <si>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</si>
  <si>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</si>
  <si>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</si>
  <si>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</si>
  <si>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</si>
  <si>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</si>
  <si>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</si>
  <si>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</si>
  <si>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</si>
  <si>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</si>
  <si>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</si>
  <si>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</si>
  <si>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</si>
  <si>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</si>
  <si>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</si>
  <si>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</si>
  <si>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</si>
  <si>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</si>
  <si>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</si>
  <si>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</si>
  <si>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</si>
  <si>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</si>
  <si>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</si>
  <si>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</si>
  <si>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</si>
  <si>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</si>
  <si>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</si>
  <si>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</si>
  <si>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</si>
  <si>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</si>
  <si>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</si>
  <si>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</si>
  <si>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</si>
  <si>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</si>
  <si>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</si>
  <si>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</si>
  <si>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</si>
  <si>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</si>
  <si>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</si>
  <si>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</si>
  <si>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</si>
  <si>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</si>
  <si>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</si>
  <si>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</si>
  <si>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</si>
  <si>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</si>
  <si>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</si>
  <si>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</si>
  <si>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</si>
  <si>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</si>
  <si>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</si>
  <si>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</si>
  <si>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</si>
  <si>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</si>
  <si>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</si>
  <si>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</si>
  <si>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</si>
  <si>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</si>
  <si>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</si>
  <si>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</si>
  <si>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</si>
  <si>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</si>
  <si>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</si>
  <si>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</si>
  <si>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</si>
  <si>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</si>
  <si>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</si>
  <si>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</si>
  <si>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</si>
  <si>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</si>
  <si>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</si>
  <si>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</si>
  <si>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</si>
  <si>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</si>
  <si>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</si>
  <si>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</si>
  <si>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</si>
  <si>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</si>
  <si>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</si>
  <si>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</si>
  <si>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</si>
  <si>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</si>
  <si>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</si>
  <si>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</si>
  <si>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</si>
  <si>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</si>
  <si>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</si>
  <si>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</si>
  <si>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</si>
  <si>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</si>
  <si>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</si>
  <si>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</si>
  <si>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</si>
  <si>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</si>
  <si>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</si>
  <si>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</si>
  <si>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</si>
  <si>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</si>
  <si>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</si>
  <si>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</si>
  <si>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</si>
  <si>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</si>
  <si>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</si>
  <si>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</si>
  <si>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</si>
  <si>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</si>
  <si>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</si>
  <si>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</si>
  <si>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</si>
  <si>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</si>
  <si>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</si>
  <si>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</si>
  <si>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</si>
  <si>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</si>
  <si>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</si>
  <si>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</si>
  <si>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</si>
  <si>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</si>
  <si>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</si>
  <si>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</si>
  <si>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</si>
  <si>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</si>
  <si>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</si>
  <si>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</si>
  <si>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</si>
  <si>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</si>
  <si>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</si>
  <si>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</si>
  <si>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</si>
  <si>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</si>
  <si>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</si>
  <si>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</si>
  <si>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</si>
  <si>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</si>
  <si>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</si>
  <si>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</si>
  <si>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</si>
  <si>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</si>
  <si>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</si>
  <si>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</si>
  <si>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</si>
  <si>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</si>
  <si>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</si>
  <si>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</si>
  <si>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</si>
  <si>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</si>
  <si>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</si>
  <si>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</si>
  <si>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</si>
  <si>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</si>
  <si>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</si>
  <si>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</si>
  <si>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</si>
  <si>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</si>
  <si>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</si>
  <si>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</si>
  <si>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</si>
  <si>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</si>
  <si>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</si>
  <si>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</si>
  <si>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</si>
  <si>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</si>
  <si>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</si>
  <si>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</si>
  <si>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</si>
  <si>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</si>
  <si>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</si>
  <si>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</si>
  <si>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</si>
  <si>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</si>
  <si>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</si>
  <si>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</si>
  <si>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</si>
  <si>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</si>
  <si>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</si>
  <si>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</si>
  <si>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</si>
  <si>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</si>
  <si>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</si>
  <si>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</si>
  <si>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</si>
  <si>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</si>
  <si>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</si>
  <si>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</si>
  <si>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</si>
  <si>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</si>
  <si>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</si>
  <si>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</si>
  <si>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</si>
  <si>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</si>
  <si>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</si>
  <si>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</si>
  <si>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</si>
  <si>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</si>
  <si>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</si>
  <si>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</si>
  <si>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</si>
  <si>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</si>
  <si>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</si>
  <si>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</si>
  <si>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</si>
  <si>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</si>
  <si>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</si>
  <si>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</si>
  <si>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</si>
  <si>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</si>
  <si>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</si>
  <si>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</si>
  <si>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</si>
  <si>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</si>
  <si>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</si>
  <si>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</si>
  <si>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</si>
  <si>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</si>
  <si>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</si>
  <si>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</si>
  <si>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</si>
  <si>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</si>
  <si>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</si>
  <si>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</si>
  <si>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</si>
  <si>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</si>
  <si>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</si>
  <si>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</si>
  <si>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</si>
  <si>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</si>
  <si>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</si>
  <si>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</si>
  <si>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</si>
  <si>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</si>
  <si>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</si>
  <si>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</si>
  <si>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</si>
  <si>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</si>
  <si>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</si>
  <si>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</si>
  <si>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</si>
  <si>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</si>
  <si>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</si>
  <si>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</si>
  <si>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</si>
  <si>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</si>
  <si>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</si>
  <si>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</si>
  <si>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</si>
  <si>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</si>
  <si>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</si>
  <si>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</si>
  <si>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</si>
  <si>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</si>
  <si>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</si>
  <si>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</si>
  <si>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</si>
  <si>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</si>
  <si>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</si>
  <si>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</si>
  <si>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</si>
  <si>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</si>
  <si>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</si>
  <si>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</si>
  <si>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</si>
  <si>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</si>
  <si>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</si>
  <si>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</si>
  <si>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</si>
  <si>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</si>
  <si>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</si>
  <si>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</si>
  <si>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</si>
  <si>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</si>
  <si>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</si>
  <si>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</si>
  <si>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</si>
  <si>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</si>
  <si>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</si>
  <si>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</si>
  <si>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</si>
  <si>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</si>
  <si>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</si>
  <si>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</si>
  <si>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</si>
  <si>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</si>
  <si>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</si>
  <si>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</si>
  <si>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</si>
  <si>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</si>
  <si>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</si>
  <si>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</si>
  <si>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</si>
  <si>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</si>
  <si>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</si>
  <si>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</si>
  <si>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</si>
  <si>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</si>
  <si>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</si>
  <si>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</si>
  <si>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</si>
  <si>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</si>
  <si>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</si>
  <si>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</si>
  <si>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</si>
  <si>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</si>
  <si>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</si>
  <si>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</si>
  <si>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</si>
  <si>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</si>
  <si>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</si>
  <si>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</si>
  <si>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</si>
  <si>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</si>
  <si>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</si>
  <si>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</si>
  <si>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</si>
  <si>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</si>
  <si>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</si>
  <si>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</si>
  <si>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</si>
  <si>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</si>
  <si>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</si>
  <si>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</si>
  <si>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</si>
  <si>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</si>
  <si>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</si>
  <si>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</si>
  <si>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</si>
  <si>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</si>
  <si>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</si>
  <si>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</si>
  <si>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</si>
  <si>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</si>
  <si>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</si>
  <si>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</si>
  <si>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</si>
  <si>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</si>
  <si>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</si>
  <si>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</si>
  <si>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</si>
  <si>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</si>
  <si>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</si>
  <si>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</si>
  <si>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</si>
  <si>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</si>
  <si>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</si>
  <si>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</si>
  <si>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</si>
  <si>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</si>
  <si>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</si>
  <si>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</si>
  <si>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</si>
  <si>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</si>
  <si>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</si>
  <si>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</si>
  <si>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</si>
  <si>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</si>
  <si>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</si>
  <si>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</si>
  <si>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</si>
  <si>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</si>
  <si>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</si>
  <si>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</si>
  <si>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</si>
  <si>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</si>
  <si>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</si>
  <si>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</si>
  <si>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</si>
  <si>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</si>
  <si>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</si>
  <si>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</si>
  <si>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</si>
  <si>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</si>
  <si>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</si>
  <si>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</si>
  <si>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</si>
  <si>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</si>
  <si>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</si>
  <si>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</si>
  <si>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</si>
  <si>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</si>
  <si>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</si>
  <si>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</si>
  <si>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</si>
  <si>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</si>
  <si>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</si>
  <si>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</si>
  <si>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</si>
  <si>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</si>
  <si>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</si>
  <si>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</si>
  <si>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</si>
  <si>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</si>
  <si>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</si>
  <si>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</si>
  <si>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</si>
  <si>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</si>
  <si>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</si>
  <si>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</si>
  <si>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</si>
  <si>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</si>
  <si>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</si>
  <si>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</si>
  <si>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</si>
  <si>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</si>
  <si>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</si>
  <si>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</si>
  <si>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</si>
  <si>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</si>
  <si>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</si>
  <si>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</si>
  <si>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</si>
  <si>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</si>
  <si>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</si>
  <si>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</si>
  <si>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</si>
  <si>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</si>
  <si>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</si>
  <si>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</si>
  <si>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</si>
  <si>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</si>
  <si>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</si>
  <si>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</si>
  <si>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</si>
  <si>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</si>
  <si>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</si>
  <si>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</si>
  <si>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</si>
  <si>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</si>
  <si>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</si>
  <si>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</si>
  <si>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</si>
  <si>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</si>
  <si>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</si>
  <si>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</si>
  <si>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</si>
  <si>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</si>
  <si>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</si>
  <si>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</si>
  <si>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</si>
  <si>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</si>
  <si>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</si>
  <si>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</si>
  <si>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</si>
  <si>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</si>
  <si>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</si>
  <si>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</si>
  <si>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</si>
  <si>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</si>
  <si>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</si>
  <si>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</si>
  <si>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</si>
  <si>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</si>
  <si>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</si>
  <si>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</si>
  <si>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</si>
  <si>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</si>
  <si>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</si>
  <si>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</si>
  <si>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</si>
  <si>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</si>
  <si>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</si>
  <si>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</si>
  <si>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</si>
  <si>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</si>
  <si>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</si>
  <si>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</si>
  <si>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</si>
  <si>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</si>
  <si>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</si>
  <si>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</si>
  <si>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</si>
  <si>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</si>
  <si>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</si>
  <si>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</si>
  <si>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</si>
  <si>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</si>
  <si>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</si>
  <si>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</si>
  <si>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</si>
  <si>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</si>
  <si>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</si>
  <si>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</si>
  <si>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</si>
  <si>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</si>
  <si>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</si>
  <si>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</si>
  <si>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</si>
  <si>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</si>
  <si>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</si>
  <si>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</si>
  <si>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</si>
  <si>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</si>
  <si>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</si>
  <si>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</si>
  <si>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</si>
  <si>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</si>
  <si>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</si>
  <si>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</si>
  <si>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</si>
  <si>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</si>
  <si>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</si>
  <si>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</si>
  <si>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</si>
  <si>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</si>
  <si>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</si>
  <si>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</si>
  <si>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</si>
  <si>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</si>
  <si>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</si>
  <si>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</si>
  <si>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</si>
  <si>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</si>
  <si>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</si>
  <si>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</si>
  <si>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</si>
  <si>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</si>
  <si>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</si>
  <si>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</si>
  <si>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</si>
  <si>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</si>
  <si>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</si>
  <si>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</si>
  <si>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</si>
  <si>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</si>
  <si>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</si>
  <si>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</si>
  <si>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</si>
  <si>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</si>
  <si>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</si>
  <si>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</si>
  <si>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</si>
  <si>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</si>
  <si>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</si>
  <si>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</si>
  <si>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</si>
  <si>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</si>
  <si>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</si>
  <si>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</si>
  <si>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</si>
  <si>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</si>
  <si>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</si>
  <si>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</si>
  <si>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</si>
  <si>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</si>
  <si>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</si>
  <si>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</si>
  <si>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</si>
  <si>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</si>
  <si>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</si>
  <si>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</si>
  <si>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</si>
  <si>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</si>
  <si>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</si>
  <si>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</si>
  <si>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</si>
  <si>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</si>
  <si>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</si>
  <si>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</si>
  <si>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</si>
  <si>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</si>
  <si>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</si>
  <si>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</si>
  <si>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</si>
  <si>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</si>
  <si>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</si>
  <si>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</si>
  <si>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</si>
  <si>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</si>
  <si>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</si>
  <si>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</si>
  <si>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</si>
  <si>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</si>
  <si>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</si>
  <si>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</si>
  <si>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</si>
  <si>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</si>
  <si>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</si>
  <si>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</si>
  <si>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</si>
  <si>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</si>
  <si>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</si>
  <si>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</si>
  <si>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</si>
  <si>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</si>
  <si>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</si>
  <si>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</si>
  <si>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</si>
  <si>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</si>
  <si>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</si>
  <si>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</si>
  <si>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</si>
  <si>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</si>
  <si>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</si>
  <si>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</si>
  <si>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</si>
  <si>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</si>
  <si>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</si>
  <si>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</si>
  <si>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</si>
  <si>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</si>
  <si>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</si>
  <si>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</si>
  <si>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</si>
  <si>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</si>
  <si>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</si>
  <si>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</si>
  <si>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</si>
  <si>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</si>
  <si>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</si>
  <si>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</si>
  <si>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</si>
  <si>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</si>
  <si>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</si>
  <si>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</si>
  <si>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</si>
  <si>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</si>
  <si>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</si>
  <si>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</si>
  <si>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</si>
  <si>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</si>
  <si>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</si>
  <si>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</si>
  <si>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</si>
  <si>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</si>
  <si>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</si>
  <si>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</si>
  <si>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</si>
  <si>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</si>
  <si>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</si>
  <si>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</si>
  <si>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</si>
  <si>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</si>
  <si>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</si>
  <si>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</si>
  <si>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</si>
  <si>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</si>
  <si>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</si>
  <si>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</si>
  <si>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</si>
  <si>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</si>
  <si>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</si>
  <si>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</si>
  <si>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</si>
  <si>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</si>
  <si>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</si>
  <si>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</si>
  <si>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</si>
  <si>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</si>
  <si>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</si>
  <si>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</si>
  <si>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</si>
  <si>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</si>
  <si>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</si>
  <si>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</si>
  <si>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</si>
  <si>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</si>
  <si>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</si>
  <si>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</si>
  <si>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</si>
  <si>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</si>
  <si>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</si>
  <si>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</si>
  <si>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</si>
  <si>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</si>
  <si>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</si>
  <si>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</si>
  <si>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</si>
  <si>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</si>
  <si>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</si>
  <si>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</si>
  <si>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</si>
  <si>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</si>
  <si>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</si>
  <si>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</si>
  <si>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</si>
  <si>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</si>
  <si>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</si>
  <si>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</si>
  <si>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</si>
  <si>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</si>
  <si>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</si>
  <si>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</si>
  <si>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</si>
  <si>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</si>
  <si>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</si>
  <si>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</si>
  <si>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</si>
  <si>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</si>
  <si>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</si>
  <si>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</si>
  <si>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</si>
  <si>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</si>
  <si>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</si>
  <si>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</si>
  <si>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</si>
  <si>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</si>
  <si>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</si>
  <si>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</si>
  <si>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</si>
  <si>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</si>
  <si>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</si>
  <si>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</si>
  <si>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</si>
  <si>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</si>
  <si>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</si>
  <si>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</si>
  <si>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</si>
  <si>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</si>
  <si>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</si>
  <si>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</si>
  <si>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</si>
  <si>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</si>
  <si>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</si>
  <si>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</si>
  <si>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</si>
  <si>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</si>
  <si>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</si>
  <si>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</si>
  <si>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</si>
  <si>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</si>
  <si>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</si>
  <si>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</si>
  <si>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</si>
  <si>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</si>
  <si>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</si>
  <si>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</si>
  <si>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</si>
  <si>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</si>
  <si>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</si>
  <si>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</si>
  <si>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</si>
  <si>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</si>
  <si>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</si>
  <si>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</si>
  <si>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</si>
  <si>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</si>
  <si>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</si>
  <si>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</si>
  <si>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</si>
  <si>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</si>
  <si>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</si>
  <si>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</si>
  <si>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</si>
  <si>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</si>
  <si>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</si>
  <si>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</si>
  <si>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</si>
  <si>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</si>
  <si>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</si>
  <si>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</si>
  <si>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</si>
  <si>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</si>
  <si>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</si>
  <si>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</si>
  <si>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</si>
  <si>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</si>
  <si>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</si>
  <si>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</si>
  <si>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</si>
  <si>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</si>
  <si>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</si>
  <si>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</si>
  <si>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</si>
  <si>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</si>
  <si>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</si>
  <si>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</si>
  <si>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</si>
  <si>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</si>
  <si>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</si>
  <si>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</si>
  <si>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</si>
  <si>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</si>
  <si>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</si>
  <si>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</si>
  <si>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</si>
  <si>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</si>
  <si>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</si>
  <si>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</si>
  <si>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</si>
  <si>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</si>
  <si>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</si>
  <si>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</si>
  <si>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</si>
  <si>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</si>
  <si>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</si>
  <si>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</si>
  <si>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</si>
  <si>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</si>
  <si>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</si>
  <si>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</si>
  <si>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</si>
  <si>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</si>
  <si>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</si>
  <si>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</si>
  <si>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</si>
  <si>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</si>
  <si>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</si>
  <si>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</si>
  <si>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</si>
  <si>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</si>
  <si>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</si>
  <si>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</si>
  <si>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</si>
  <si>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</si>
  <si>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</si>
  <si>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</si>
  <si>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</si>
  <si>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</si>
  <si>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</si>
  <si>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</si>
  <si>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</si>
  <si>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</si>
  <si>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</si>
  <si>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</si>
  <si>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</si>
  <si>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</si>
  <si>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</si>
  <si>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</si>
  <si>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</si>
  <si>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</si>
  <si>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</si>
  <si>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</si>
  <si>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</si>
  <si>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</si>
  <si>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</si>
  <si>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</si>
  <si>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</si>
  <si>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</si>
  <si>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</si>
  <si>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</si>
  <si>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</si>
  <si>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</si>
  <si>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</si>
  <si>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</si>
  <si>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</si>
  <si>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</si>
  <si>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</si>
  <si>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</si>
  <si>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</si>
  <si>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</si>
  <si>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</si>
  <si>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</si>
  <si>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</si>
  <si>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</si>
  <si>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</si>
  <si>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</si>
  <si>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</si>
  <si>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</si>
  <si>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</si>
  <si>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</si>
  <si>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</si>
  <si>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</si>
  <si>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</si>
  <si>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</si>
  <si>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</si>
  <si>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</si>
  <si>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</si>
  <si>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</si>
  <si>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</si>
  <si>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</si>
  <si>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</si>
  <si>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</si>
  <si>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</si>
  <si>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</si>
  <si>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</si>
  <si>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</si>
  <si>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</si>
  <si>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</si>
  <si>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</si>
  <si>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</si>
  <si>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</si>
  <si>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</si>
  <si>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</si>
  <si>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</si>
  <si>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</si>
  <si>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</si>
  <si>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</si>
  <si>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</si>
  <si>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</si>
  <si>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</si>
  <si>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</si>
  <si>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</si>
  <si>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</si>
  <si>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</si>
  <si>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</si>
  <si>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</si>
  <si>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</si>
  <si>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</si>
  <si>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</si>
  <si>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</si>
  <si>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</si>
  <si>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</si>
  <si>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</si>
  <si>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</si>
  <si>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</si>
  <si>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</si>
  <si>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</si>
  <si>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</si>
  <si>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</si>
  <si>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</si>
  <si>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</si>
  <si>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</si>
  <si>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</si>
  <si>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</si>
  <si>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</si>
  <si>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</si>
  <si>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</si>
  <si>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</si>
  <si>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</si>
  <si>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</si>
  <si>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</si>
  <si>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</si>
  <si>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</si>
  <si>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</si>
  <si>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</si>
  <si>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</si>
  <si>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</si>
  <si>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</si>
  <si>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</si>
  <si>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</si>
  <si>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</si>
  <si>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</si>
  <si>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</si>
  <si>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</si>
  <si>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</si>
  <si>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</si>
  <si>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</si>
  <si>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</si>
  <si>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</si>
  <si>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</si>
  <si>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</si>
  <si>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</si>
  <si>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</si>
  <si>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</si>
  <si>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</si>
  <si>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</si>
  <si>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</si>
  <si>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</si>
  <si>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</si>
  <si>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</si>
  <si>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</si>
  <si>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</si>
  <si>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</si>
  <si>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</si>
  <si>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</si>
  <si>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</si>
  <si>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</si>
  <si>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</si>
  <si>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</si>
  <si>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</si>
  <si>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</si>
  <si>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</si>
  <si>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</si>
  <si>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</si>
  <si>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</si>
  <si>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</si>
  <si>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</si>
  <si>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</si>
  <si>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</si>
  <si>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</si>
  <si>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</si>
  <si>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</si>
  <si>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</si>
  <si>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</si>
  <si>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</si>
  <si>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</si>
  <si>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</si>
  <si>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</si>
  <si>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</si>
  <si>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</si>
  <si>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</si>
  <si>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</si>
  <si>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</si>
  <si>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</si>
  <si>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</si>
  <si>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</si>
  <si>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</si>
  <si>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</si>
  <si>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</si>
  <si>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</si>
  <si>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</si>
  <si>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</si>
  <si>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</si>
  <si>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</si>
  <si>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</si>
  <si>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</si>
  <si>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</si>
  <si>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</si>
  <si>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</si>
  <si>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</si>
  <si>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</si>
  <si>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</si>
  <si>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</si>
  <si>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</si>
  <si>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</si>
  <si>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</si>
  <si>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</si>
  <si>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</si>
  <si>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</si>
  <si>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</si>
  <si>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</si>
  <si>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</si>
  <si>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</si>
  <si>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</si>
  <si>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</si>
  <si>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</si>
  <si>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</si>
  <si>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</si>
  <si>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</si>
  <si>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</si>
  <si>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</si>
  <si>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</si>
  <si>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</si>
  <si>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</si>
  <si>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</si>
  <si>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</si>
  <si>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</si>
  <si>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</si>
  <si>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</si>
  <si>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</si>
  <si>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</si>
  <si>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</si>
  <si>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</si>
  <si>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</si>
  <si>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</si>
  <si>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</si>
  <si>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</si>
  <si>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</si>
  <si>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</si>
  <si>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</si>
  <si>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</si>
  <si>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</si>
  <si>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</si>
  <si>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</si>
  <si>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</si>
  <si>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</si>
  <si>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</si>
  <si>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</si>
  <si>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</si>
  <si>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</si>
  <si>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</si>
  <si>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</si>
  <si>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</si>
  <si>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</si>
  <si>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</si>
  <si>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</si>
  <si>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</si>
  <si>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</si>
  <si>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</si>
  <si>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</si>
  <si>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</si>
  <si>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</si>
  <si>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</si>
  <si>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</si>
  <si>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</si>
  <si>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</si>
  <si>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</si>
  <si>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</si>
  <si>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</si>
  <si>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</si>
  <si>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</si>
  <si>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</si>
  <si>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</si>
  <si>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</si>
  <si>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</si>
  <si>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</si>
  <si>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</si>
  <si>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</si>
  <si>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</si>
  <si>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</si>
  <si>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</si>
  <si>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</si>
  <si>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</si>
  <si>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</si>
  <si>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</si>
  <si>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</si>
  <si>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</si>
  <si>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</si>
  <si>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</si>
  <si>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</si>
  <si>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</si>
  <si>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</si>
  <si>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</si>
  <si>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</si>
  <si>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</si>
  <si>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</si>
  <si>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</si>
  <si>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</si>
  <si>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</si>
  <si>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</si>
  <si>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</si>
  <si>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</si>
  <si>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</si>
  <si>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</si>
  <si>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</si>
  <si>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</si>
  <si>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</si>
  <si>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</si>
  <si>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</si>
  <si>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</si>
  <si>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</si>
  <si>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</si>
  <si>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</si>
  <si>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</si>
  <si>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</si>
  <si>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</si>
  <si>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</si>
  <si>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</si>
  <si>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</si>
  <si>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</si>
  <si>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</si>
  <si>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</si>
  <si>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</si>
  <si>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</si>
  <si>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</si>
  <si>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</si>
  <si>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</si>
  <si>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</si>
  <si>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</si>
  <si>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</si>
  <si>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</si>
  <si>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</si>
  <si>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</si>
  <si>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</si>
  <si>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</si>
  <si>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</si>
  <si>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</si>
  <si>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</si>
  <si>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</si>
  <si>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</si>
  <si>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</si>
  <si>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</si>
  <si>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</si>
  <si>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</si>
  <si>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</si>
  <si>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</si>
  <si>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</si>
  <si>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</si>
  <si>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</si>
  <si>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</si>
  <si>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</si>
  <si>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</si>
  <si>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</si>
  <si>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</si>
  <si>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</si>
  <si>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</si>
  <si>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</si>
  <si>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</si>
  <si>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</si>
  <si>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</si>
  <si>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</si>
  <si>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</si>
  <si>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</si>
  <si>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</si>
  <si>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</si>
  <si>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</si>
  <si>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</si>
  <si>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</si>
  <si>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</si>
  <si>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</si>
  <si>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</si>
  <si>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</si>
  <si>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</si>
  <si>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</si>
  <si>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</si>
  <si>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</si>
  <si>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</si>
  <si>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</si>
  <si>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</si>
  <si>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</si>
  <si>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</si>
  <si>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</si>
  <si>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</si>
  <si>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</si>
  <si>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</si>
  <si>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</si>
  <si>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</si>
  <si>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</si>
  <si>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</si>
  <si>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</si>
  <si>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</si>
  <si>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</si>
  <si>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</si>
  <si>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</si>
  <si>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</si>
  <si>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</si>
  <si>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</si>
  <si>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</si>
  <si>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</si>
  <si>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</si>
  <si>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</si>
  <si>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</si>
  <si>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</si>
  <si>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</si>
  <si>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</si>
  <si>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</si>
  <si>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</si>
  <si>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</si>
  <si>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</si>
  <si>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</si>
  <si>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</si>
  <si>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</si>
  <si>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</si>
  <si>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</si>
  <si>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</si>
  <si>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</si>
  <si>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</si>
  <si>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</si>
  <si>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</si>
  <si>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</si>
  <si>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</si>
  <si>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</si>
  <si>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</si>
  <si>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</si>
  <si>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</si>
  <si>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</si>
  <si>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</si>
  <si>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</si>
  <si>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</si>
  <si>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</si>
  <si>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</si>
  <si>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</si>
  <si>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</si>
  <si>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</si>
  <si>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</si>
  <si>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</si>
  <si>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</si>
  <si>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</si>
  <si>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</si>
  <si>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</si>
  <si>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</si>
  <si>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</si>
  <si>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</si>
  <si>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</si>
  <si>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</si>
  <si>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</si>
  <si>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</si>
  <si>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</si>
  <si>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</si>
  <si>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</si>
  <si>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</si>
  <si>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</si>
  <si>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</si>
  <si>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</si>
  <si>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</si>
  <si>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</si>
  <si>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</si>
  <si>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</si>
  <si>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</si>
  <si>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</si>
  <si>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</si>
  <si>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</si>
  <si>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</si>
  <si>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</si>
  <si>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</si>
  <si>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</si>
  <si>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</si>
  <si>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</si>
  <si>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</si>
  <si>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</si>
  <si>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</si>
  <si>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</si>
  <si>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</si>
  <si>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</si>
  <si>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</si>
  <si>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</si>
  <si>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</si>
  <si>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</si>
  <si>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</si>
  <si>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</si>
  <si>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</si>
  <si>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</si>
  <si>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</si>
  <si>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</si>
  <si>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</si>
  <si>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</si>
  <si>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</si>
  <si>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</si>
  <si>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</si>
  <si>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</si>
  <si>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</si>
  <si>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</si>
  <si>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</si>
  <si>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</si>
  <si>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</si>
  <si>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</si>
  <si>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</si>
  <si>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</si>
  <si>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</si>
  <si>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</si>
  <si>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</si>
  <si>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</si>
  <si>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</si>
  <si>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</si>
  <si>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</si>
  <si>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</si>
  <si>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</si>
  <si>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</si>
  <si>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</si>
  <si>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</si>
  <si>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</si>
  <si>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</si>
  <si>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</si>
  <si>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</si>
  <si>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</si>
  <si>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</si>
  <si>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</si>
  <si>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</si>
  <si>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</si>
  <si>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</si>
  <si>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</si>
  <si>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</si>
  <si>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</si>
  <si>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</si>
  <si>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</si>
  <si>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</si>
  <si>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</si>
  <si>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</si>
  <si>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</si>
  <si>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</si>
  <si>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</si>
  <si>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</si>
  <si>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</si>
  <si>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</si>
  <si>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</si>
  <si>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</si>
  <si>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</si>
  <si>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</si>
  <si>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</si>
  <si>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</si>
  <si>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</si>
  <si>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</si>
  <si>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</si>
  <si>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</si>
  <si>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</si>
  <si>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</si>
  <si>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</si>
  <si>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</si>
  <si>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</si>
  <si>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</si>
  <si>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</si>
  <si>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</si>
  <si>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</si>
  <si>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</si>
  <si>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</si>
  <si>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</si>
  <si>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</si>
  <si>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</si>
  <si>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</si>
  <si>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</si>
  <si>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</si>
  <si>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</si>
  <si>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</si>
  <si>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</si>
  <si>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</si>
  <si>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</si>
  <si>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</si>
  <si>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</si>
  <si>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</si>
  <si>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</si>
  <si>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</si>
  <si>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</si>
  <si>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</si>
  <si>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</si>
  <si>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</si>
  <si>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</si>
  <si>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</si>
  <si>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</si>
  <si>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</si>
  <si>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</si>
  <si>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</si>
  <si>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</si>
  <si>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</si>
  <si>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</si>
  <si>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</si>
  <si>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</si>
  <si>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</si>
  <si>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</si>
  <si>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</si>
  <si>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</si>
  <si>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</si>
  <si>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</si>
  <si>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</si>
  <si>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</si>
  <si>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</si>
  <si>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</si>
  <si>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</si>
  <si>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</si>
  <si>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</si>
  <si>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</si>
  <si>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</si>
  <si>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</si>
  <si>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</si>
  <si>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</si>
  <si>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</si>
  <si>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</si>
  <si>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</si>
  <si>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</si>
  <si>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</si>
  <si>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</si>
  <si>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</si>
  <si>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</si>
  <si>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</si>
  <si>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</si>
  <si>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</si>
  <si>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</si>
  <si>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</si>
  <si>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</si>
  <si>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</si>
  <si>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</si>
  <si>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</si>
  <si>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</si>
  <si>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</si>
  <si>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</si>
  <si>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</si>
  <si>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</si>
  <si>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</si>
  <si>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</si>
  <si>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</si>
  <si>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</si>
  <si>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</si>
  <si>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</si>
  <si>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</si>
  <si>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</si>
  <si>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</si>
  <si>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</si>
  <si>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</si>
  <si>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</si>
  <si>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</si>
  <si>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</si>
  <si>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</si>
  <si>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</si>
  <si>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</si>
  <si>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</si>
  <si>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</si>
  <si>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</si>
  <si>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</si>
  <si>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</si>
  <si>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</si>
  <si>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</si>
  <si>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</si>
  <si>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</si>
  <si>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</si>
  <si>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</si>
  <si>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</si>
  <si>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</si>
  <si>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</si>
  <si>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</si>
  <si>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</si>
  <si>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</si>
  <si>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</si>
  <si>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</si>
  <si>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</si>
  <si>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</si>
  <si>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</si>
  <si>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</si>
  <si>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</si>
  <si>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</si>
  <si>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</si>
  <si>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</si>
  <si>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</si>
  <si>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</si>
  <si>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</si>
  <si>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</si>
  <si>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</si>
  <si>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</si>
  <si>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</si>
  <si>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</si>
  <si>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</si>
  <si>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</si>
  <si>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</si>
  <si>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</si>
  <si>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</si>
  <si>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</si>
  <si>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</si>
  <si>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</si>
  <si>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</si>
  <si>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</si>
  <si>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</si>
  <si>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</si>
  <si>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</si>
  <si>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</si>
  <si>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</si>
  <si>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</si>
  <si>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</si>
  <si>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</si>
  <si>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</si>
  <si>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</si>
  <si>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</si>
  <si>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</si>
  <si>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</si>
  <si>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</si>
  <si>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</si>
  <si>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</si>
  <si>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</si>
  <si>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</si>
  <si>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</si>
  <si>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</si>
  <si>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</si>
  <si>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</si>
  <si>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</si>
  <si>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</si>
  <si>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</si>
  <si>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</si>
  <si>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</si>
  <si>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</si>
  <si>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</si>
  <si>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</si>
  <si>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</si>
  <si>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</si>
  <si>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</si>
  <si>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</si>
  <si>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</si>
  <si>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</si>
  <si>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</si>
  <si>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</si>
  <si>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</si>
  <si>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</si>
  <si>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</si>
  <si>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</si>
  <si>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</si>
  <si>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</si>
  <si>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</si>
  <si>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</si>
  <si>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</si>
  <si>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</si>
  <si>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</si>
  <si>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</si>
  <si>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</si>
  <si>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</si>
  <si>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</si>
  <si>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</si>
  <si>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</si>
  <si>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</si>
  <si>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</si>
  <si>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</si>
  <si>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</si>
  <si>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</si>
  <si>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</si>
  <si>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</si>
  <si>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</si>
  <si>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</si>
  <si>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</si>
  <si>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</si>
  <si>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</si>
  <si>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</si>
  <si>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</si>
  <si>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</si>
  <si>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</si>
  <si>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</si>
  <si>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</si>
  <si>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</si>
  <si>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</si>
  <si>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</si>
  <si>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</si>
  <si>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</si>
  <si>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</si>
  <si>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</si>
  <si>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</si>
  <si>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</si>
  <si>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</si>
  <si>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</si>
  <si>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</si>
  <si>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</si>
  <si>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</si>
  <si>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</si>
  <si>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</si>
  <si>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</si>
  <si>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</si>
  <si>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</si>
  <si>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</si>
  <si>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</si>
  <si>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</si>
  <si>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</si>
  <si>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</si>
  <si>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</si>
  <si>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</si>
  <si>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</si>
  <si>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</si>
  <si>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</si>
  <si>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</si>
  <si>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</si>
  <si>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</si>
  <si>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</si>
  <si>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</si>
  <si>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</si>
  <si>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</si>
  <si>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</si>
  <si>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</si>
  <si>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</si>
  <si>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</si>
  <si>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</si>
  <si>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</si>
  <si>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</si>
  <si>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</si>
  <si>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</si>
  <si>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</si>
  <si>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</si>
  <si>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</si>
  <si>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</si>
  <si>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</si>
  <si>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</si>
  <si>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</si>
  <si>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</si>
  <si>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</si>
  <si>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</si>
  <si>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</si>
  <si>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</si>
  <si>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</si>
  <si>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</si>
  <si>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</si>
  <si>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</si>
  <si>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</si>
  <si>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</si>
  <si>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</si>
  <si>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</si>
  <si>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</si>
  <si>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</si>
  <si>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</si>
  <si>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</si>
  <si>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</si>
  <si>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</si>
  <si>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</si>
  <si>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</si>
  <si>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</si>
  <si>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</si>
  <si>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</si>
  <si>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</si>
  <si>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</si>
  <si>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</si>
  <si>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</si>
  <si>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</si>
  <si>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</si>
  <si>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</si>
  <si>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</si>
  <si>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</si>
  <si>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</si>
  <si>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</si>
  <si>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</si>
  <si>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</si>
  <si>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</si>
  <si>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</si>
  <si>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</si>
  <si>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</si>
  <si>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</si>
  <si>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</si>
  <si>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</si>
  <si>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</si>
  <si>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</si>
  <si>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</si>
  <si>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</si>
  <si>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</si>
  <si>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</si>
  <si>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</si>
  <si>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</si>
  <si>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</si>
  <si>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</si>
  <si>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</si>
  <si>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</si>
  <si>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</si>
  <si>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</si>
  <si>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</si>
  <si>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</si>
  <si>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</si>
  <si>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</si>
  <si>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</si>
  <si>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</si>
  <si>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</si>
  <si>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</si>
  <si>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</si>
  <si>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</si>
  <si>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</si>
  <si>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</si>
  <si>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</si>
  <si>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</si>
  <si>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</si>
  <si>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</si>
  <si>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</si>
  <si>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</si>
  <si>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</si>
  <si>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</si>
  <si>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</si>
  <si>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</si>
  <si>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</si>
  <si>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</si>
  <si>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</si>
  <si>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</si>
  <si>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</si>
  <si>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</si>
  <si>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</si>
  <si>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</si>
  <si>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</si>
  <si>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</si>
  <si>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</si>
  <si>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</si>
  <si>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</si>
  <si>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</si>
  <si>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</si>
  <si>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</si>
  <si>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</si>
  <si>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</si>
  <si>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</si>
  <si>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</si>
  <si>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</si>
  <si>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</si>
  <si>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</si>
  <si>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</si>
  <si>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</si>
  <si>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</si>
  <si>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</si>
  <si>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</si>
  <si>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</si>
  <si>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</si>
  <si>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</si>
  <si>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</si>
  <si>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</si>
  <si>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</si>
  <si>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</si>
  <si>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</si>
  <si>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</si>
  <si>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</si>
  <si>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</si>
  <si>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</si>
  <si>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</si>
  <si>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</si>
  <si>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</si>
  <si>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</si>
  <si>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</si>
  <si>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</si>
  <si>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</si>
  <si>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</si>
  <si>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</si>
  <si>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</si>
  <si>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</si>
  <si>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</si>
  <si>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</si>
  <si>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</si>
  <si>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</si>
  <si>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</si>
  <si>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</si>
  <si>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</si>
  <si>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</si>
  <si>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</si>
  <si>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</si>
  <si>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</si>
  <si>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</si>
  <si>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</si>
  <si>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</si>
  <si>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</si>
  <si>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</si>
  <si>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</si>
  <si>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</si>
  <si>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</si>
  <si>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</si>
  <si>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</si>
  <si>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</si>
  <si>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</si>
  <si>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</si>
  <si>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</si>
  <si>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</si>
  <si>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</si>
  <si>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</si>
  <si>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</si>
  <si>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</si>
  <si>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</si>
  <si>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</si>
  <si>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</si>
  <si>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</si>
  <si>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</si>
  <si>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</si>
  <si>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</si>
  <si>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</si>
  <si>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</si>
  <si>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</si>
  <si>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</si>
  <si>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</si>
  <si>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</si>
  <si>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</si>
  <si>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</si>
  <si>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</si>
  <si>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</si>
  <si>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</si>
  <si>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</si>
  <si>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</si>
  <si>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</si>
  <si>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</si>
  <si>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</si>
  <si>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</si>
  <si>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</si>
  <si>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</si>
  <si>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</si>
  <si>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</si>
  <si>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</si>
  <si>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</si>
  <si>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</si>
  <si>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</si>
  <si>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</si>
  <si>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</si>
  <si>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</si>
  <si>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</si>
  <si>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</si>
  <si>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</si>
  <si>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</si>
  <si>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</si>
  <si>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</si>
  <si>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</si>
  <si>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</si>
  <si>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</si>
  <si>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</si>
  <si>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</si>
  <si>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</si>
  <si>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</si>
  <si>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</si>
  <si>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</si>
  <si>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</si>
  <si>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</si>
  <si>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</si>
  <si>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</si>
  <si>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</si>
  <si>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</si>
  <si>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</si>
  <si>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</si>
  <si>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</si>
  <si>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</si>
  <si>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</si>
  <si>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</si>
  <si>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</si>
  <si>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</si>
  <si>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</si>
  <si>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</si>
  <si>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</si>
  <si>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</si>
  <si>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</si>
  <si>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</si>
  <si>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</si>
  <si>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</si>
  <si>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</si>
  <si>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</si>
  <si>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</si>
  <si>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</si>
  <si>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</si>
  <si>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</si>
  <si>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</si>
  <si>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</si>
  <si>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</si>
  <si>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</si>
  <si>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</si>
  <si>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</si>
  <si>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</si>
  <si>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</si>
  <si>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</si>
  <si>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</si>
  <si>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</si>
  <si>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</si>
  <si>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</si>
  <si>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</si>
  <si>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</si>
  <si>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</si>
  <si>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</si>
  <si>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</si>
  <si>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</si>
  <si>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</si>
  <si>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</si>
  <si>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</si>
  <si>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</si>
  <si>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</si>
  <si>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</si>
  <si>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</si>
  <si>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</si>
  <si>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</si>
  <si>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</si>
  <si>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</si>
  <si>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</si>
  <si>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</si>
  <si>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</si>
  <si>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</si>
  <si>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</si>
  <si>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</si>
  <si>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</si>
  <si>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</si>
  <si>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</si>
  <si>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</si>
  <si>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</si>
  <si>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</si>
  <si>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</si>
  <si>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</si>
  <si>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</si>
  <si>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</si>
  <si>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</si>
  <si>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</si>
  <si>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</si>
  <si>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</si>
  <si>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</si>
  <si>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</si>
  <si>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</si>
  <si>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</si>
  <si>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</si>
  <si>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</si>
  <si>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</si>
  <si>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</si>
  <si>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</si>
  <si>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</si>
  <si>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</si>
  <si>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</si>
  <si>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</si>
  <si>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</si>
  <si>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</si>
  <si>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</si>
  <si>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</si>
  <si>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</si>
  <si>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</si>
  <si>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</si>
  <si>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</si>
  <si>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</si>
  <si>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</si>
  <si>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</si>
  <si>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</si>
  <si>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</si>
  <si>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</si>
  <si>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</si>
  <si>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</si>
  <si>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</si>
  <si>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</si>
  <si>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</si>
  <si>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</si>
  <si>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</si>
  <si>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</si>
  <si>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</si>
  <si>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</si>
  <si>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</si>
  <si>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</si>
  <si>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</si>
  <si>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</si>
  <si>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</si>
  <si>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</si>
  <si>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</si>
  <si>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</si>
  <si>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</si>
  <si>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</si>
  <si>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</si>
  <si>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</si>
  <si>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</si>
  <si>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</si>
  <si>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</si>
  <si>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</si>
  <si>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</si>
  <si>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</si>
  <si>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</si>
  <si>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</si>
  <si>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</si>
  <si>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</si>
  <si>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</si>
  <si>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</si>
  <si>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</si>
  <si>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</si>
  <si>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</si>
  <si>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</si>
  <si>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</si>
  <si>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</si>
  <si>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</si>
  <si>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</si>
  <si>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</si>
  <si>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</si>
  <si>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</si>
  <si>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</si>
  <si>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</si>
  <si>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</si>
  <si>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</si>
  <si>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</si>
  <si>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</si>
  <si>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</si>
  <si>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</si>
  <si>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</si>
  <si>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</si>
  <si>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</si>
  <si>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</si>
  <si>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</si>
  <si>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</si>
  <si>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</si>
  <si>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</si>
  <si>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</si>
  <si>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</si>
  <si>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</si>
  <si>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</si>
  <si>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</si>
  <si>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</si>
  <si>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</si>
  <si>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</si>
  <si>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</si>
  <si>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</si>
  <si>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</si>
  <si>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</si>
  <si>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</si>
  <si>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</si>
  <si>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</si>
  <si>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</si>
  <si>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</si>
  <si>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</si>
  <si>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</si>
  <si>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</si>
  <si>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</si>
  <si>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</si>
  <si>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</si>
  <si>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</si>
  <si>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</si>
  <si>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</si>
  <si>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</si>
  <si>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</si>
  <si>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</si>
  <si>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</si>
  <si>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</si>
  <si>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</si>
  <si>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</si>
  <si>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</si>
  <si>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</si>
  <si>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</si>
  <si>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</si>
  <si>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</si>
  <si>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</si>
  <si>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</si>
  <si>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</si>
  <si>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</si>
  <si>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</si>
  <si>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</si>
  <si>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</si>
  <si>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</si>
  <si>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</si>
  <si>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</si>
  <si>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</si>
  <si>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</si>
  <si>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</si>
  <si>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</si>
  <si>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</si>
  <si>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</si>
  <si>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</si>
  <si>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</si>
  <si>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</si>
  <si>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</si>
  <si>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</si>
  <si>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</si>
  <si>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</si>
  <si>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</si>
  <si>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</si>
  <si>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</si>
  <si>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</si>
  <si>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</si>
  <si>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</si>
  <si>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</si>
  <si>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</si>
  <si>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</si>
  <si>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</si>
  <si>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</si>
  <si>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</si>
  <si>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</si>
  <si>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</si>
  <si>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</si>
  <si>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</si>
  <si>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</si>
  <si>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</si>
  <si>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</si>
  <si>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</si>
  <si>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</si>
  <si>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</si>
  <si>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</si>
  <si>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</si>
  <si>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</si>
  <si>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</si>
  <si>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</si>
  <si>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</si>
  <si>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</si>
  <si>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</si>
  <si>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</si>
  <si>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</si>
  <si>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</si>
  <si>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</si>
  <si>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</si>
  <si>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</si>
  <si>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</si>
  <si>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</si>
  <si>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</si>
  <si>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</si>
  <si>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</si>
  <si>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</si>
  <si>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</si>
  <si>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</si>
  <si>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</si>
  <si>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</si>
  <si>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</si>
  <si>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</si>
  <si>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</si>
  <si>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</si>
  <si>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</si>
  <si>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</si>
  <si>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</si>
  <si>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</si>
  <si>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</si>
  <si>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</si>
  <si>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</si>
  <si>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</si>
  <si>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</si>
  <si>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</si>
  <si>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</si>
  <si>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</si>
  <si>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</si>
  <si>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</si>
  <si>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</si>
  <si>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</si>
  <si>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</si>
  <si>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</si>
  <si>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</si>
  <si>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</si>
  <si>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</si>
  <si>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</si>
  <si>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</si>
  <si>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</si>
  <si>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</si>
  <si>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</si>
  <si>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</si>
  <si>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</si>
  <si>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</si>
  <si>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</si>
  <si>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</si>
  <si>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</si>
  <si>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</si>
  <si>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</si>
  <si>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</si>
  <si>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</si>
  <si>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</si>
  <si>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</si>
  <si>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</si>
  <si>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</si>
  <si>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</si>
  <si>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</si>
  <si>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</si>
  <si>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</si>
  <si>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</si>
  <si>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</si>
  <si>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</si>
  <si>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</si>
  <si>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</si>
  <si>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</si>
  <si>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</si>
  <si>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</si>
  <si>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</si>
  <si>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</si>
  <si>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</si>
  <si>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</si>
  <si>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</si>
  <si>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</si>
  <si>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</si>
  <si>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</si>
  <si>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</si>
  <si>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</si>
  <si>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</si>
  <si>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</si>
  <si>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</si>
  <si>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</si>
  <si>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</si>
  <si>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</si>
  <si>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</si>
  <si>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</si>
  <si>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</si>
  <si>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</si>
  <si>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</si>
  <si>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</si>
  <si>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</si>
  <si>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</si>
  <si>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</si>
  <si>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</si>
  <si>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</si>
  <si>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</si>
  <si>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</si>
  <si>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</si>
  <si>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</si>
  <si>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</si>
  <si>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</si>
  <si>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</si>
  <si>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</si>
  <si>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</si>
  <si>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</si>
  <si>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</si>
  <si>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</si>
  <si>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</si>
  <si>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</si>
  <si>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</si>
  <si>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</si>
  <si>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</si>
  <si>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</si>
  <si>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</si>
  <si>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</si>
  <si>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</si>
  <si>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</si>
  <si>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</si>
  <si>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</si>
  <si>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</si>
  <si>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</si>
  <si>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</si>
  <si>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</si>
  <si>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</si>
  <si>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</si>
  <si>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</si>
  <si>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</si>
  <si>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</si>
  <si>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</si>
  <si>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</si>
  <si>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</si>
  <si>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</si>
  <si>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</si>
  <si>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</si>
  <si>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</si>
  <si>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</si>
  <si>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</si>
  <si>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</si>
  <si>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</si>
  <si>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</si>
  <si>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</si>
  <si>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</si>
  <si>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</si>
  <si>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</si>
  <si>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</si>
  <si>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</si>
  <si>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</si>
  <si>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</si>
  <si>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</si>
  <si>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</si>
  <si>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</si>
  <si>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</si>
  <si>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</si>
  <si>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</si>
  <si>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</si>
  <si>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</si>
  <si>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</si>
  <si>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</si>
  <si>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</si>
  <si>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</si>
  <si>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</si>
  <si>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</si>
  <si>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</si>
  <si>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</si>
  <si>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</si>
  <si>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</si>
  <si>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</si>
  <si>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</si>
  <si>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</si>
  <si>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</si>
  <si>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</si>
  <si>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</si>
  <si>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</si>
  <si>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</si>
  <si>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</si>
  <si>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</si>
  <si>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</si>
  <si>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</si>
  <si>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</si>
  <si>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</si>
  <si>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</si>
  <si>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</si>
  <si>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</si>
  <si>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</si>
  <si>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</si>
  <si>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</si>
  <si>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</si>
  <si>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</si>
  <si>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</si>
  <si>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</si>
  <si>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</si>
  <si>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</si>
  <si>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</si>
  <si>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</si>
  <si>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</si>
  <si>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</si>
  <si>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</si>
  <si>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</si>
  <si>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</si>
  <si>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</si>
  <si>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</si>
  <si>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</si>
  <si>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</si>
  <si>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</si>
  <si>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</si>
  <si>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</si>
  <si>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</si>
  <si>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</si>
  <si>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</si>
  <si>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</si>
  <si>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</si>
  <si>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</si>
  <si>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</si>
  <si>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</si>
  <si>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</si>
  <si>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</si>
  <si>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</si>
  <si>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</si>
  <si>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</si>
  <si>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</si>
  <si>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</si>
  <si>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</si>
  <si>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</si>
  <si>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</si>
  <si>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</si>
  <si>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</si>
  <si>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</si>
  <si>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</si>
  <si>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</si>
  <si>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</si>
  <si>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</si>
  <si>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</si>
  <si>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</si>
  <si>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</si>
  <si>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</si>
  <si>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</si>
  <si>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</si>
  <si>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</si>
  <si>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</si>
  <si>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</si>
  <si>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</si>
  <si>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</si>
  <si>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</si>
  <si>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</si>
  <si>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</si>
  <si>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</si>
  <si>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</si>
  <si>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</si>
  <si>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</si>
  <si>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</si>
  <si>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</si>
  <si>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</si>
  <si>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</si>
  <si>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</si>
  <si>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</si>
  <si>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</si>
  <si>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</si>
  <si>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</si>
  <si>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</si>
  <si>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</si>
  <si>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</si>
  <si>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</si>
  <si>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</si>
  <si>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</si>
  <si>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</si>
  <si>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</si>
  <si>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</si>
  <si>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</si>
  <si>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</si>
  <si>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</si>
  <si>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</si>
  <si>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</si>
  <si>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</si>
  <si>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</si>
  <si>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</si>
  <si>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</si>
  <si>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</si>
  <si>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</si>
  <si>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</si>
  <si>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</si>
  <si>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</si>
  <si>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</si>
  <si>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</si>
  <si>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</si>
  <si>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</si>
  <si>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</si>
  <si>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</si>
  <si>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</si>
  <si>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</si>
  <si>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</si>
  <si>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</si>
  <si>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</si>
  <si>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</si>
  <si>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</si>
  <si>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</si>
  <si>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</si>
  <si>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</si>
  <si>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</si>
  <si>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</si>
  <si>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</si>
  <si>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</si>
  <si>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</si>
  <si>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</si>
  <si>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</si>
  <si>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</si>
  <si>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</si>
  <si>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</si>
  <si>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</si>
  <si>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</si>
  <si>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</si>
  <si>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</si>
  <si>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</si>
  <si>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</si>
  <si>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</si>
  <si>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</si>
  <si>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</si>
  <si>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</si>
  <si>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</si>
  <si>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</si>
  <si>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</si>
  <si>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</si>
  <si>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</si>
  <si>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</si>
  <si>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</si>
  <si>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</si>
  <si>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</si>
  <si>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</si>
  <si>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</si>
  <si>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</si>
  <si>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</si>
  <si>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</si>
  <si>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</si>
  <si>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</si>
  <si>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</si>
  <si>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</si>
  <si>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</si>
  <si>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</si>
  <si>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</si>
  <si>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</si>
  <si>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</si>
  <si>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</si>
  <si>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</si>
  <si>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</si>
  <si>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</si>
  <si>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</si>
  <si>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</si>
  <si>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</si>
  <si>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</si>
  <si>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</si>
  <si>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</si>
  <si>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</si>
  <si>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</si>
  <si>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</si>
  <si>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</si>
  <si>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</si>
  <si>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</si>
  <si>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</si>
  <si>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</si>
  <si>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</si>
  <si>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</si>
  <si>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</si>
  <si>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</si>
  <si>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</si>
  <si>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</si>
  <si>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</si>
  <si>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</si>
  <si>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</si>
  <si>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</si>
  <si>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</si>
  <si>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</si>
  <si>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</si>
  <si>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</si>
  <si>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</si>
  <si>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</si>
  <si>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</si>
  <si>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</si>
  <si>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</si>
  <si>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</si>
  <si>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</si>
  <si>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</si>
  <si>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</si>
  <si>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</si>
  <si>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</si>
  <si>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</si>
  <si>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</si>
  <si>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</si>
  <si>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</si>
  <si>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</si>
  <si>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</si>
  <si>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</si>
  <si>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</si>
  <si>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</si>
  <si>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</si>
  <si>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</si>
  <si>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</si>
  <si>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</si>
  <si>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</si>
  <si>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</si>
  <si>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</si>
  <si>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</si>
  <si>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</si>
  <si>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</si>
  <si>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</si>
  <si>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</si>
  <si>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</si>
  <si>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</si>
  <si>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</si>
  <si>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</si>
  <si>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</si>
  <si>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</si>
  <si>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</si>
  <si>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</si>
  <si>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</si>
  <si>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</si>
  <si>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</si>
  <si>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</si>
  <si>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</si>
  <si>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</si>
  <si>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</si>
  <si>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</si>
  <si>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</si>
  <si>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</si>
  <si>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</si>
  <si>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</si>
  <si>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</si>
  <si>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</si>
  <si>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</si>
  <si>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</si>
  <si>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</si>
  <si>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</si>
  <si>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</si>
  <si>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</si>
  <si>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</si>
  <si>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</si>
  <si>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</si>
  <si>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</si>
  <si>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</si>
  <si>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</si>
  <si>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</si>
  <si>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</si>
  <si>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</si>
  <si>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</si>
  <si>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</si>
  <si>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</si>
  <si>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</si>
  <si>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</si>
  <si>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</si>
  <si>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</si>
  <si>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</si>
  <si>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</si>
  <si>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</si>
  <si>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</si>
  <si>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</si>
  <si>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</si>
  <si>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</si>
  <si>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</si>
  <si>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</si>
  <si>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</si>
  <si>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</si>
  <si>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</si>
  <si>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</si>
  <si>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</si>
  <si>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</si>
  <si>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</si>
  <si>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</si>
  <si>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</si>
  <si>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</si>
  <si>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</si>
  <si>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</si>
  <si>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</si>
  <si>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</si>
  <si>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</si>
  <si>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</si>
  <si>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</si>
  <si>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</si>
  <si>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</si>
  <si>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</si>
  <si>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</si>
  <si>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</si>
  <si>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</si>
  <si>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</si>
  <si>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</si>
  <si>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</si>
  <si>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</si>
  <si>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</si>
  <si>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</si>
  <si>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</si>
  <si>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</si>
  <si>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</si>
  <si>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</si>
  <si>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</si>
  <si>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</si>
  <si>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</si>
  <si>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</si>
  <si>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</si>
  <si>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</si>
  <si>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</si>
  <si>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</si>
  <si>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</si>
  <si>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</si>
  <si>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</si>
  <si>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</si>
  <si>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</si>
  <si>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</si>
  <si>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</si>
  <si>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</si>
  <si>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</si>
  <si>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</si>
  <si>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</si>
  <si>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</si>
  <si>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</si>
  <si>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</si>
  <si>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</si>
  <si>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</si>
  <si>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</si>
  <si>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</si>
  <si>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</si>
  <si>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</si>
  <si>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</si>
  <si>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</si>
  <si>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</si>
  <si>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</si>
  <si>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</si>
  <si>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</si>
  <si>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</si>
  <si>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</si>
  <si>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</si>
  <si>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</si>
  <si>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</si>
  <si>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</si>
  <si>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</si>
  <si>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</si>
  <si>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</si>
  <si>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</si>
  <si>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</si>
  <si>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</si>
  <si>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</si>
  <si>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</si>
  <si>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</si>
  <si>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</si>
  <si>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</si>
  <si>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</si>
  <si>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</si>
  <si>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</si>
  <si>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</si>
  <si>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</si>
  <si>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</si>
  <si>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</si>
  <si>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</si>
  <si>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</si>
  <si>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</si>
  <si>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</si>
  <si>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</si>
  <si>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</si>
  <si>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</si>
  <si>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</si>
  <si>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</si>
  <si>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</si>
  <si>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</si>
  <si>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</si>
  <si>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</si>
  <si>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</si>
  <si>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</si>
  <si>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</si>
  <si>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</si>
  <si>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</si>
  <si>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</si>
  <si>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</si>
  <si>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</si>
  <si>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</si>
  <si>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</si>
  <si>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</si>
  <si>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</si>
  <si>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</si>
  <si>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</si>
  <si>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</si>
  <si>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</si>
  <si>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</si>
  <si>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</si>
  <si>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</si>
  <si>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</si>
  <si>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</si>
  <si>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</si>
  <si>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</si>
  <si>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</si>
  <si>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</si>
  <si>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</si>
  <si>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</si>
  <si>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</si>
  <si>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</si>
  <si>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</si>
  <si>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</si>
  <si>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</si>
  <si>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</si>
  <si>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</si>
  <si>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</si>
  <si>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</si>
  <si>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</si>
  <si>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</si>
  <si>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</si>
  <si>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</si>
  <si>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</si>
  <si>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</si>
  <si>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</si>
  <si>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</si>
  <si>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</si>
  <si>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</si>
  <si>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</si>
  <si>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</si>
  <si>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</si>
  <si>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</si>
  <si>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</si>
  <si>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</si>
  <si>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</si>
  <si>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</si>
  <si>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</si>
  <si>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</si>
  <si>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</si>
  <si>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</si>
  <si>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</si>
  <si>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</si>
  <si>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</si>
  <si>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</si>
  <si>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</si>
  <si>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</si>
  <si>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</si>
  <si>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</si>
  <si>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</si>
  <si>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</si>
  <si>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</si>
  <si>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</si>
  <si>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</si>
  <si>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</si>
  <si>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</si>
  <si>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</si>
  <si>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</si>
  <si>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</si>
  <si>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</si>
  <si>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</si>
  <si>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</si>
  <si>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</si>
  <si>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</si>
  <si>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</si>
  <si>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</si>
  <si>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</si>
  <si>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</si>
  <si>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</si>
  <si>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</si>
  <si>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</si>
  <si>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</si>
  <si>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</si>
  <si>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</si>
  <si>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</si>
  <si>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</si>
  <si>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</si>
  <si>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</si>
  <si>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</si>
  <si>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</si>
  <si>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</si>
  <si>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</si>
  <si>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</si>
  <si>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</si>
  <si>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</si>
  <si>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</si>
  <si>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</si>
  <si>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</si>
  <si>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</si>
  <si>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</si>
  <si>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</si>
  <si>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</si>
  <si>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</si>
  <si>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</si>
  <si>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</si>
  <si>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</si>
  <si>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</si>
  <si>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</si>
  <si>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</si>
  <si>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</si>
  <si>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</si>
  <si>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</si>
  <si>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</si>
  <si>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</si>
  <si>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</si>
  <si>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</si>
  <si>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</si>
  <si>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</si>
  <si>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</si>
  <si>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</si>
  <si>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</si>
  <si>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</si>
  <si>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</si>
  <si>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</si>
  <si>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</si>
  <si>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</si>
  <si>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</si>
  <si>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</si>
  <si>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</si>
  <si>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</si>
  <si>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</si>
  <si>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</si>
  <si>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</si>
  <si>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</si>
  <si>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</si>
  <si>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</si>
  <si>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</si>
  <si>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</si>
  <si>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</si>
  <si>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</si>
  <si>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</si>
  <si>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</si>
  <si>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</si>
  <si>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</si>
  <si>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</si>
  <si>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</si>
  <si>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</si>
  <si>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</si>
  <si>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</si>
  <si>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</si>
  <si>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</si>
  <si>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</si>
  <si>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</si>
  <si>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</si>
  <si>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</si>
  <si>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</si>
  <si>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</si>
  <si>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</si>
  <si>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</si>
  <si>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</si>
  <si>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</si>
  <si>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</si>
  <si>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</si>
  <si>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</si>
  <si>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</si>
  <si>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</si>
  <si>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</si>
  <si>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</si>
  <si>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</si>
  <si>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</si>
  <si>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</si>
  <si>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</si>
  <si>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</si>
  <si>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</si>
  <si>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</si>
  <si>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</si>
  <si>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</si>
  <si>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</si>
  <si>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</si>
  <si>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</si>
  <si>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</si>
  <si>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</si>
  <si>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</si>
  <si>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</si>
  <si>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</si>
  <si>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</si>
  <si>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</si>
  <si>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</si>
  <si>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</si>
  <si>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</si>
  <si>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</si>
  <si>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</si>
  <si>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</si>
  <si>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</si>
  <si>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</si>
  <si>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</si>
  <si>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</si>
  <si>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</si>
  <si>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</si>
  <si>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</si>
  <si>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</si>
  <si>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</si>
  <si>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</si>
  <si>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</si>
  <si>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</si>
  <si>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</si>
  <si>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</si>
  <si>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</si>
  <si>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</si>
  <si>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</si>
  <si>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</si>
  <si>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</si>
  <si>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</si>
  <si>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</si>
  <si>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</si>
  <si>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</si>
  <si>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</si>
  <si>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</si>
  <si>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</si>
  <si>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</si>
  <si>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</si>
  <si>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</si>
  <si>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</si>
  <si>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</si>
  <si>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</si>
  <si>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</si>
  <si>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</si>
  <si>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</si>
  <si>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</si>
  <si>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</si>
  <si>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</si>
  <si>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</si>
  <si>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</si>
  <si>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</si>
  <si>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</si>
  <si>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</si>
  <si>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</si>
  <si>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</si>
  <si>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</si>
  <si>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</si>
  <si>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</si>
  <si>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</si>
  <si>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</si>
  <si>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</si>
  <si>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</si>
  <si>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</si>
  <si>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</si>
  <si>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</si>
  <si>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</si>
  <si>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</si>
  <si>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</si>
  <si>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</si>
  <si>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</si>
  <si>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</si>
  <si>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</si>
  <si>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</si>
  <si>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</si>
  <si>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</si>
  <si>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</si>
  <si>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</si>
  <si>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</si>
  <si>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</si>
  <si>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</si>
  <si>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</si>
  <si>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</si>
  <si>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</si>
  <si>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</si>
  <si>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</si>
  <si>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</si>
  <si>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</si>
  <si>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</si>
  <si>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</si>
  <si>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</si>
  <si>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</si>
  <si>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</si>
  <si>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</si>
  <si>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</si>
  <si>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</si>
  <si>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</si>
  <si>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</si>
  <si>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</si>
  <si>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</si>
  <si>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</si>
  <si>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</si>
  <si>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</si>
  <si>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</si>
  <si>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</si>
  <si>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</si>
  <si>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</si>
  <si>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</si>
  <si>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</si>
  <si>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</si>
  <si>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</si>
  <si>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</si>
  <si>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</si>
  <si>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</si>
  <si>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</si>
  <si>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</si>
  <si>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</si>
  <si>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</si>
  <si>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</si>
  <si>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</si>
  <si>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</si>
  <si>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</si>
  <si>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</si>
  <si>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</si>
  <si>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</si>
  <si>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</si>
  <si>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</si>
  <si>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</si>
  <si>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</si>
  <si>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</si>
  <si>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</si>
  <si>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</si>
  <si>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</si>
  <si>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</si>
  <si>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</si>
  <si>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</si>
  <si>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</si>
  <si>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</si>
  <si>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</si>
  <si>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</si>
  <si>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</si>
  <si>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</si>
  <si>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</si>
  <si>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</si>
  <si>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</si>
  <si>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</si>
  <si>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</si>
  <si>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</si>
  <si>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</si>
  <si>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</si>
  <si>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</si>
  <si>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</si>
  <si>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</si>
  <si>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</si>
  <si>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</si>
  <si>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</si>
  <si>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</si>
  <si>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</si>
  <si>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</si>
  <si>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</si>
  <si>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</si>
  <si>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</si>
  <si>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</si>
  <si>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</si>
  <si>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</si>
  <si>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</si>
  <si>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</si>
  <si>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</si>
  <si>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</si>
  <si>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</si>
  <si>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</si>
  <si>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</si>
  <si>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</si>
  <si>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</si>
  <si>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</si>
  <si>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</si>
  <si>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</si>
  <si>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</si>
  <si>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</si>
  <si>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</si>
  <si>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</si>
  <si>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</si>
  <si>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</si>
  <si>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</si>
  <si>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</si>
  <si>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</si>
  <si>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</si>
  <si>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</si>
  <si>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</si>
  <si>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</si>
  <si>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</si>
  <si>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</si>
  <si>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</si>
  <si>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</si>
  <si>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</si>
  <si>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</si>
  <si>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</si>
  <si>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</si>
  <si>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</si>
  <si>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</si>
  <si>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</si>
  <si>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</si>
  <si>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</si>
  <si>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</si>
  <si>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</si>
  <si>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</si>
  <si>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</si>
  <si>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</si>
  <si>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</si>
  <si>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</si>
  <si>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</si>
  <si>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</si>
  <si>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</si>
  <si>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</si>
  <si>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</si>
  <si>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</si>
  <si>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</si>
  <si>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</si>
  <si>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</si>
  <si>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</si>
  <si>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</si>
  <si>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</si>
  <si>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</si>
  <si>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</si>
  <si>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</si>
  <si>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</si>
  <si>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</si>
  <si>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</si>
  <si>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</si>
  <si>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</si>
  <si>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</si>
  <si>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</si>
  <si>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</si>
  <si>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</si>
  <si>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</si>
  <si>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</si>
  <si>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</si>
  <si>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</si>
  <si>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</si>
  <si>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</si>
  <si>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</si>
  <si>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</si>
  <si>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</si>
  <si>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</si>
  <si>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</si>
  <si>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</si>
  <si>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</si>
  <si>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</si>
  <si>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</si>
  <si>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</si>
  <si>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</si>
  <si>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</si>
  <si>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</si>
  <si>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</si>
  <si>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</si>
  <si>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</si>
  <si>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</si>
  <si>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</si>
  <si>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</si>
  <si>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</si>
  <si>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</si>
  <si>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</si>
  <si>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</si>
  <si>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</si>
  <si>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</si>
  <si>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</si>
  <si>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</si>
  <si>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</si>
  <si>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</si>
  <si>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</si>
  <si>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</si>
  <si>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</si>
  <si>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</si>
  <si>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</si>
  <si>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</si>
  <si>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</si>
  <si>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</si>
  <si>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</si>
  <si>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</si>
  <si>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</si>
  <si>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</si>
  <si>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</si>
  <si>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</si>
  <si>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</si>
  <si>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</si>
  <si>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</si>
  <si>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</si>
  <si>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</si>
  <si>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</si>
  <si>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</si>
  <si>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</si>
  <si>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</si>
  <si>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</si>
  <si>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</si>
  <si>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</si>
  <si>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</si>
  <si>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</si>
  <si>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</si>
  <si>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</si>
  <si>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</si>
  <si>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</si>
  <si>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</si>
  <si>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</si>
  <si>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</si>
  <si>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</si>
  <si>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</si>
  <si>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</si>
  <si>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</si>
  <si>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</si>
  <si>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</si>
  <si>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</si>
  <si>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</si>
  <si>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</si>
  <si>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</si>
  <si>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</si>
  <si>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</si>
  <si>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</si>
  <si>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</si>
  <si>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</si>
  <si>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</si>
  <si>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</si>
  <si>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</si>
  <si>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</si>
  <si>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</si>
  <si>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</si>
  <si>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</si>
  <si>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</si>
  <si>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</si>
  <si>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</si>
  <si>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</si>
  <si>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</si>
  <si>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</si>
  <si>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</si>
  <si>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</si>
  <si>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</si>
  <si>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</si>
  <si>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</si>
  <si>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</si>
  <si>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</si>
  <si>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</si>
  <si>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</si>
  <si>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</si>
  <si>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</si>
  <si>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</si>
  <si>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</si>
  <si>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</si>
  <si>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</si>
  <si>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</si>
  <si>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</si>
  <si>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</si>
  <si>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</si>
  <si>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</si>
  <si>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</si>
  <si>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</si>
  <si>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</si>
  <si>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</si>
  <si>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</si>
  <si>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</si>
  <si>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</si>
  <si>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</si>
  <si>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</si>
  <si>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</si>
  <si>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</si>
  <si>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</si>
  <si>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</si>
  <si>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</si>
  <si>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</si>
  <si>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</si>
  <si>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</si>
  <si>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</si>
  <si>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</si>
  <si>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</si>
  <si>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</si>
  <si>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</si>
  <si>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</si>
  <si>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</si>
  <si>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</si>
  <si>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</si>
  <si>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</si>
  <si>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</si>
  <si>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</si>
  <si>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</si>
  <si>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</si>
  <si>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</si>
  <si>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</si>
  <si>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</si>
  <si>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</si>
  <si>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</si>
  <si>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</si>
  <si>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</si>
  <si>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</si>
  <si>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</si>
  <si>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</si>
  <si>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</si>
  <si>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</si>
  <si>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</si>
  <si>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</si>
  <si>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</si>
  <si>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</si>
  <si>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</si>
  <si>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</si>
  <si>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</si>
  <si>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</si>
  <si>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</si>
  <si>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</si>
  <si>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</si>
  <si>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</si>
  <si>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</si>
  <si>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</si>
  <si>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</si>
  <si>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</si>
  <si>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</si>
  <si>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</si>
  <si>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</si>
  <si>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</si>
  <si>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</si>
  <si>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</si>
  <si>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</si>
  <si>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</si>
  <si>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</si>
  <si>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</si>
  <si>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</si>
  <si>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</si>
  <si>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</si>
  <si>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</si>
  <si>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</si>
  <si>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</si>
  <si>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</si>
  <si>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</si>
  <si>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</si>
  <si>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</si>
  <si>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</si>
  <si>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</si>
  <si>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</si>
  <si>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</si>
  <si>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</si>
  <si>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</si>
  <si>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</si>
  <si>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</si>
  <si>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</si>
  <si>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</si>
  <si>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</si>
  <si>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</si>
  <si>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</si>
  <si>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</si>
  <si>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</si>
  <si>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</si>
  <si>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</si>
  <si>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</si>
  <si>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</si>
  <si>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</si>
  <si>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</si>
  <si>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</si>
  <si>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</si>
  <si>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</si>
  <si>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</si>
  <si>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</si>
  <si>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</si>
  <si>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</si>
  <si>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</si>
  <si>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</si>
  <si>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</si>
  <si>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</si>
  <si>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</si>
  <si>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</si>
  <si>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</si>
  <si>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</si>
  <si>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</si>
  <si>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</si>
  <si>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</si>
  <si>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</si>
  <si>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</si>
  <si>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</si>
  <si>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</si>
  <si>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</si>
  <si>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</si>
  <si>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</si>
  <si>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</si>
  <si>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</si>
  <si>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</si>
  <si>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</si>
  <si>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</si>
  <si>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</si>
  <si>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</si>
  <si>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</si>
  <si>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</si>
  <si>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</si>
  <si>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</si>
  <si>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</si>
  <si>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</si>
  <si>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</si>
  <si>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</si>
  <si>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</si>
  <si>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</si>
  <si>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</si>
  <si>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</si>
  <si>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</si>
  <si>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</si>
  <si>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</si>
  <si>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</si>
  <si>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</si>
  <si>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</si>
  <si>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</si>
  <si>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</si>
  <si>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</si>
  <si>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</si>
  <si>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</si>
  <si>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</si>
  <si>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</si>
  <si>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</si>
  <si>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</si>
  <si>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</si>
  <si>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</si>
  <si>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</si>
  <si>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</si>
  <si>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</si>
  <si>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</si>
  <si>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</si>
  <si>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</si>
  <si>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</si>
  <si>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</si>
  <si>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</si>
  <si>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</si>
  <si>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</si>
  <si>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</si>
  <si>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</si>
  <si>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</si>
  <si>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</si>
  <si>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</si>
  <si>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</si>
  <si>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</si>
  <si>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</si>
  <si>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</si>
  <si>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</si>
  <si>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</si>
  <si>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</si>
  <si>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</si>
  <si>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</si>
  <si>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</si>
  <si>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</si>
  <si>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</si>
  <si>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</si>
  <si>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</si>
  <si>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</si>
  <si>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</si>
  <si>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</si>
  <si>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</si>
  <si>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</si>
  <si>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</si>
  <si>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</si>
  <si>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</si>
  <si>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</si>
  <si>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</si>
  <si>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</si>
  <si>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</si>
  <si>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</si>
  <si>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</si>
  <si>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</si>
  <si>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</si>
  <si>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</si>
  <si>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</si>
  <si>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</si>
  <si>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</si>
  <si>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</si>
  <si>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</si>
  <si>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</si>
  <si>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</si>
  <si>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</si>
  <si>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</si>
  <si>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</si>
  <si>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</si>
  <si>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</si>
  <si>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</si>
  <si>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</si>
  <si>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</si>
  <si>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</si>
  <si>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</si>
  <si>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</si>
  <si>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</si>
  <si>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</si>
  <si>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</si>
  <si>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</si>
  <si>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</si>
  <si>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</si>
  <si>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</si>
  <si>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</si>
  <si>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</si>
  <si>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</si>
  <si>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</si>
  <si>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</si>
  <si>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</si>
  <si>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</si>
  <si>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</si>
  <si>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</si>
  <si>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</si>
  <si>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</si>
  <si>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</si>
  <si>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</si>
  <si>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</si>
  <si>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</si>
  <si>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</si>
  <si>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</si>
  <si>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</si>
  <si>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</si>
  <si>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</si>
  <si>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</si>
  <si>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</si>
  <si>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</si>
  <si>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</si>
  <si>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</si>
  <si>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</si>
  <si>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</si>
  <si>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</si>
  <si>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</si>
  <si>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</si>
  <si>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</si>
  <si>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</si>
  <si>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</si>
  <si>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</si>
  <si>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</si>
  <si>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</si>
  <si>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</si>
  <si>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</si>
  <si>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</si>
  <si>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</si>
  <si>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</si>
  <si>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</si>
  <si>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</si>
  <si>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</si>
  <si>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</si>
  <si>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</si>
  <si>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</si>
  <si>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</si>
  <si>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</si>
  <si>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</si>
  <si>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</si>
  <si>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</si>
  <si>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</si>
  <si>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</si>
  <si>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</si>
  <si>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</si>
  <si>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</si>
  <si>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</si>
  <si>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</si>
  <si>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</si>
  <si>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</si>
  <si>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</si>
  <si>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</si>
  <si>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</si>
  <si>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</si>
  <si>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</si>
  <si>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</si>
  <si>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</si>
  <si>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</si>
  <si>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</si>
  <si>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</si>
  <si>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</si>
  <si>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</si>
  <si>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</si>
  <si>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</si>
  <si>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</si>
  <si>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</si>
  <si>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</si>
  <si>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</si>
  <si>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</si>
  <si>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</si>
  <si>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</si>
  <si>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</si>
  <si>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</si>
  <si>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</si>
  <si>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</si>
  <si>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</si>
  <si>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</si>
  <si>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</si>
  <si>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</si>
  <si>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</si>
  <si>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</si>
  <si>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</si>
  <si>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</si>
  <si>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</si>
  <si>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</si>
  <si>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</si>
  <si>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</si>
  <si>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</si>
  <si>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</si>
  <si>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</si>
  <si>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</si>
  <si>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</si>
  <si>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</si>
  <si>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</si>
  <si>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</si>
  <si>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</si>
  <si>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</si>
  <si>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</si>
  <si>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</si>
  <si>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</si>
  <si>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</si>
  <si>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</si>
  <si>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</si>
  <si>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</si>
  <si>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</si>
  <si>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</si>
  <si>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</si>
  <si>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</si>
  <si>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</si>
  <si>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</si>
  <si>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</si>
  <si>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</si>
  <si>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</si>
  <si>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</si>
  <si>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</si>
  <si>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</si>
  <si>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</si>
  <si>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</si>
  <si>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</si>
  <si>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</si>
  <si>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</si>
  <si>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</si>
  <si>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</si>
  <si>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</si>
  <si>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</si>
  <si>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</si>
  <si>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</si>
  <si>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</si>
  <si>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</si>
  <si>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</si>
  <si>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</si>
  <si>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</si>
  <si>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</si>
  <si>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</si>
  <si>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</si>
  <si>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</si>
  <si>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</si>
  <si>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</si>
  <si>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</si>
  <si>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</si>
  <si>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</si>
  <si>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</si>
  <si>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</si>
  <si>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</si>
  <si>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</si>
  <si>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</si>
  <si>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</si>
  <si>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</si>
  <si>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</si>
  <si>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</si>
  <si>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</si>
  <si>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</si>
  <si>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</si>
  <si>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</si>
  <si>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</si>
  <si>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</si>
  <si>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</si>
  <si>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</si>
  <si>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</si>
  <si>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</si>
  <si>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</si>
  <si>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</si>
  <si>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</si>
  <si>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</si>
  <si>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</si>
  <si>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</si>
  <si>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</si>
  <si>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</si>
  <si>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</si>
  <si>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</si>
  <si>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</si>
  <si>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</si>
  <si>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</si>
  <si>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</si>
  <si>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</si>
  <si>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</si>
  <si>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</si>
  <si>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</si>
  <si>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</si>
  <si>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</si>
  <si>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</si>
  <si>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</si>
  <si>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</si>
  <si>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</si>
  <si>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</si>
  <si>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</si>
  <si>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</si>
  <si>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</si>
  <si>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</si>
  <si>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</si>
  <si>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</si>
  <si>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</si>
  <si>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</si>
  <si>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</si>
  <si>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</si>
  <si>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</si>
  <si>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</si>
  <si>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</si>
  <si>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</si>
  <si>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</si>
  <si>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</si>
  <si>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</si>
  <si>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</si>
  <si>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</si>
  <si>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</si>
  <si>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</si>
  <si>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</si>
  <si>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</si>
  <si>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</si>
  <si>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</si>
  <si>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</si>
  <si>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</si>
  <si>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</si>
  <si>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</si>
  <si>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</si>
  <si>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</si>
  <si>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</si>
  <si>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</si>
  <si>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</si>
  <si>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</si>
  <si>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</si>
  <si>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</si>
  <si>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</si>
  <si>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</si>
  <si>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</si>
  <si>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</si>
  <si>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</si>
  <si>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</si>
  <si>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</si>
  <si>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</si>
  <si>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</si>
  <si>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</si>
  <si>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</si>
  <si>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</si>
  <si>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</si>
  <si>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</si>
  <si>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</si>
  <si>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</si>
  <si>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</si>
  <si>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</si>
  <si>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</si>
  <si>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</si>
  <si>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</si>
  <si>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</si>
  <si>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</si>
  <si>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</si>
  <si>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</si>
  <si>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</si>
  <si>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</si>
  <si>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</si>
  <si>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</si>
  <si>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</si>
  <si>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</si>
  <si>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</si>
  <si>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</si>
  <si>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</si>
  <si>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</si>
  <si>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</si>
  <si>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</si>
  <si>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</si>
  <si>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</si>
  <si>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</si>
  <si>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</si>
  <si>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</si>
  <si>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</si>
  <si>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</si>
  <si>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</si>
  <si>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</si>
  <si>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</si>
  <si>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</si>
  <si>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</si>
  <si>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</si>
  <si>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</si>
  <si>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</si>
  <si>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</si>
  <si>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</si>
  <si>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</si>
  <si>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</si>
  <si>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</si>
  <si>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</si>
  <si>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</si>
  <si>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</si>
  <si>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</si>
  <si>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</si>
  <si>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</si>
  <si>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</si>
  <si>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</si>
  <si>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</si>
  <si>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</si>
  <si>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</si>
  <si>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</si>
  <si>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</si>
  <si>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</si>
  <si>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</si>
  <si>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</si>
  <si>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</si>
  <si>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</si>
  <si>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</si>
  <si>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</si>
  <si>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</si>
  <si>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</si>
  <si>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</si>
  <si>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</si>
  <si>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</si>
  <si>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</si>
  <si>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</si>
  <si>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</si>
  <si>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</si>
  <si>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</si>
  <si>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</si>
  <si>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</si>
  <si>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</si>
  <si>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</si>
  <si>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</si>
  <si>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</si>
  <si>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</si>
  <si>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</si>
  <si>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</si>
  <si>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</si>
  <si>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</si>
  <si>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</si>
  <si>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</si>
  <si>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</si>
  <si>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</si>
  <si>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</si>
  <si>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</si>
  <si>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</si>
  <si>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</si>
  <si>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</si>
  <si>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</si>
  <si>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</si>
  <si>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</si>
  <si>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</si>
  <si>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</si>
  <si>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</si>
  <si>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</si>
  <si>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</si>
  <si>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</si>
  <si>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</si>
  <si>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</si>
  <si>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</si>
  <si>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</si>
  <si>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</si>
  <si>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</si>
  <si>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</si>
  <si>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</si>
  <si>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</si>
  <si>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</si>
  <si>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</si>
  <si>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</si>
  <si>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</si>
  <si>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</si>
  <si>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</si>
  <si>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</si>
  <si>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</si>
  <si>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</si>
  <si>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</si>
  <si>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</si>
  <si>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</si>
  <si>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</si>
  <si>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</si>
  <si>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</si>
  <si>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</si>
  <si>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</si>
  <si>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</si>
  <si>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</si>
  <si>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</si>
  <si>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</si>
  <si>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</si>
  <si>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</si>
  <si>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</si>
  <si>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</si>
  <si>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</si>
  <si>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</si>
  <si>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</si>
  <si>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</si>
  <si>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</si>
  <si>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</si>
  <si>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</si>
  <si>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</si>
  <si>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</si>
  <si>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</si>
  <si>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</si>
  <si>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</si>
  <si>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</si>
  <si>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</si>
  <si>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</si>
  <si>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</si>
  <si>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</si>
  <si>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</si>
  <si>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</si>
  <si>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</si>
  <si>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</si>
  <si>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</si>
  <si>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</si>
  <si>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</si>
  <si>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</si>
  <si>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</si>
  <si>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</si>
  <si>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</si>
  <si>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</si>
  <si>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</si>
  <si>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</si>
  <si>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</si>
  <si>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</si>
  <si>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</si>
  <si>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</si>
  <si>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</si>
  <si>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</si>
  <si>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</si>
  <si>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</si>
  <si>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</si>
  <si>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</si>
  <si>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</si>
  <si>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</si>
  <si>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</si>
  <si>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</si>
  <si>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</si>
  <si>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</si>
  <si>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</si>
  <si>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</si>
  <si>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</si>
  <si>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</si>
  <si>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</si>
  <si>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</si>
  <si>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</si>
  <si>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</si>
  <si>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</si>
  <si>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</si>
  <si>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</si>
  <si>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</si>
  <si>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</si>
  <si>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</si>
  <si>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</si>
  <si>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</si>
  <si>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</si>
  <si>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</si>
  <si>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</si>
  <si>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</si>
  <si>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</si>
  <si>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</si>
  <si>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</si>
  <si>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</si>
  <si>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</si>
  <si>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</si>
  <si>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</si>
  <si>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</si>
  <si>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</si>
  <si>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</si>
  <si>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</si>
  <si>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</si>
  <si>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</si>
  <si>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</si>
  <si>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</si>
  <si>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</si>
  <si>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</si>
  <si>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</si>
  <si>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</si>
  <si>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</si>
  <si>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</si>
  <si>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</si>
  <si>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</si>
  <si>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</si>
  <si>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</si>
  <si>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</si>
  <si>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</si>
  <si>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</si>
  <si>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</si>
  <si>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</si>
  <si>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</si>
  <si>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</si>
  <si>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</si>
  <si>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</si>
  <si>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</si>
  <si>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</si>
  <si>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</si>
  <si>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</si>
  <si>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</si>
  <si>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</si>
  <si>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</si>
  <si>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</si>
  <si>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</si>
  <si>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</si>
  <si>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</si>
  <si>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</si>
  <si>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</si>
  <si>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</si>
  <si>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</si>
  <si>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</si>
  <si>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</si>
  <si>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</si>
  <si>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</si>
  <si>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</si>
  <si>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</si>
  <si>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</si>
  <si>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</si>
  <si>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</si>
  <si>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</si>
  <si>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</si>
  <si>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</si>
  <si>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</si>
  <si>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</si>
  <si>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</si>
  <si>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</si>
  <si>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</si>
  <si>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</si>
  <si>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</si>
  <si>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</si>
  <si>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</si>
  <si>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</si>
  <si>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</si>
  <si>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</si>
  <si>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</si>
  <si>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</si>
  <si>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</si>
  <si>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</si>
  <si>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</si>
  <si>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</si>
  <si>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</si>
  <si>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</si>
  <si>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</si>
  <si>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</si>
  <si>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</si>
  <si>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</si>
  <si>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</si>
  <si>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</si>
  <si>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</si>
  <si>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</si>
  <si>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</si>
  <si>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</si>
  <si>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</si>
  <si>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</si>
  <si>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</si>
  <si>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</si>
  <si>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</si>
  <si>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</si>
  <si>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</si>
  <si>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</si>
  <si>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</si>
  <si>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</si>
  <si>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</si>
  <si>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</si>
  <si>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</si>
  <si>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</si>
  <si>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</si>
  <si>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</si>
  <si>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</si>
  <si>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</si>
  <si>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</si>
  <si>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</si>
  <si>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</si>
  <si>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</si>
  <si>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</si>
  <si>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</si>
  <si>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</si>
  <si>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</si>
  <si>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</si>
  <si>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</si>
  <si>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</si>
  <si>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</si>
  <si>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</si>
  <si>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</si>
  <si>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</si>
  <si>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</si>
  <si>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</si>
  <si>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</si>
  <si>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</si>
  <si>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</si>
  <si>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</si>
  <si>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</si>
  <si>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</si>
  <si>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</si>
  <si>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</si>
  <si>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</si>
  <si>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</si>
  <si>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</si>
  <si>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</si>
  <si>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</si>
  <si>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</si>
  <si>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</si>
  <si>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</si>
  <si>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</si>
  <si>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</si>
  <si>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</si>
  <si>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</si>
  <si>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</si>
  <si>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</si>
  <si>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</si>
  <si>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</si>
  <si>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</si>
  <si>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</si>
  <si>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</si>
  <si>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</si>
  <si>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</si>
  <si>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</si>
  <si>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</si>
  <si>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</si>
  <si>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</si>
  <si>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</si>
  <si>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</si>
  <si>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</si>
  <si>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</si>
  <si>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</si>
  <si>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</si>
  <si>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</si>
  <si>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</si>
  <si>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</si>
  <si>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</si>
  <si>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</si>
  <si>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</si>
  <si>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</si>
  <si>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</si>
  <si>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</si>
  <si>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</si>
  <si>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</si>
  <si>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</si>
  <si>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</si>
  <si>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</si>
  <si>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</si>
  <si>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</si>
  <si>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</si>
  <si>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</si>
  <si>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</si>
  <si>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</si>
  <si>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</si>
  <si>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</si>
  <si>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</si>
  <si>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</si>
  <si>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</si>
  <si>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</si>
  <si>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</si>
  <si>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</si>
  <si>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</si>
  <si>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</si>
  <si>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</si>
  <si>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</si>
  <si>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</si>
  <si>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</si>
  <si>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</si>
  <si>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</si>
  <si>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</si>
  <si>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</si>
  <si>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</si>
  <si>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</si>
  <si>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</si>
  <si>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</si>
  <si>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</si>
  <si>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</si>
  <si>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</si>
  <si>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</si>
  <si>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</si>
  <si>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</si>
  <si>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</si>
  <si>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</si>
  <si>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</si>
  <si>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</si>
  <si>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</si>
  <si>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</si>
  <si>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</si>
  <si>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</si>
  <si>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</si>
  <si>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</si>
  <si>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</si>
  <si>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</si>
  <si>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</si>
  <si>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</si>
  <si>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</si>
  <si>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</si>
  <si>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</si>
  <si>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</si>
  <si>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</si>
  <si>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</si>
  <si>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</si>
  <si>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</si>
  <si>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</si>
  <si>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</si>
  <si>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</si>
  <si>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</si>
  <si>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</si>
  <si>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</si>
  <si>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</si>
  <si>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</si>
  <si>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</si>
  <si>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</si>
  <si>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</si>
  <si>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</si>
  <si>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</si>
  <si>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</si>
  <si>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</si>
  <si>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</si>
  <si>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</si>
  <si>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</si>
  <si>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</si>
  <si>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</si>
  <si>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</si>
  <si>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</si>
  <si>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</si>
  <si>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</si>
  <si>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</si>
  <si>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</si>
  <si>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</si>
  <si>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</si>
  <si>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</si>
  <si>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</si>
  <si>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</si>
  <si>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</si>
  <si>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</si>
  <si>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</si>
  <si>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</si>
  <si>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</si>
  <si>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</si>
  <si>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</si>
  <si>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</si>
  <si>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</si>
  <si>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</si>
  <si>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</si>
  <si>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</si>
  <si>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</si>
  <si>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</si>
  <si>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</si>
  <si>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</si>
  <si>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</si>
  <si>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</si>
  <si>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</si>
  <si>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</si>
  <si>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</si>
  <si>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</si>
  <si>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</si>
  <si>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</si>
  <si>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</si>
  <si>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</si>
  <si>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</si>
  <si>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</si>
  <si>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</si>
  <si>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</si>
  <si>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</si>
  <si>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</si>
  <si>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</si>
  <si>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</si>
  <si>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</si>
  <si>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</si>
  <si>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</si>
  <si>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</si>
  <si>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</si>
  <si>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</si>
  <si>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</si>
  <si>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</si>
  <si>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</si>
  <si>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</si>
  <si>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</si>
  <si>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</si>
  <si>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</si>
  <si>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</si>
  <si>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</si>
  <si>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</si>
  <si>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</si>
  <si>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</si>
  <si>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</si>
  <si>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</si>
  <si>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</si>
  <si>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</si>
  <si>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</si>
  <si>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</si>
  <si>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</si>
  <si>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</si>
  <si>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</si>
  <si>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</si>
  <si>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</si>
  <si>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</si>
  <si>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</si>
  <si>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</si>
  <si>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</si>
  <si>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</si>
  <si>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</si>
  <si>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</si>
  <si>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</si>
  <si>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</si>
  <si>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</si>
  <si>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</si>
  <si>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</si>
  <si>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</si>
  <si>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</si>
  <si>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</si>
  <si>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</si>
  <si>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</si>
  <si>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</si>
  <si>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</si>
  <si>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</si>
  <si>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</si>
  <si>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</si>
  <si>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</si>
  <si>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</si>
  <si>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</si>
  <si>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</si>
  <si>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</si>
  <si>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</si>
  <si>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</si>
  <si>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</si>
  <si>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</si>
  <si>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</si>
  <si>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</si>
  <si>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</si>
  <si>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</si>
  <si>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</si>
  <si>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</si>
  <si>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</si>
  <si>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</si>
  <si>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</si>
  <si>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</si>
  <si>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</si>
  <si>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</si>
  <si>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</si>
  <si>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</si>
  <si>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</si>
  <si>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</si>
  <si>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</si>
  <si>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</si>
  <si>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</si>
  <si>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</si>
  <si>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</si>
  <si>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</si>
  <si>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</si>
  <si>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</si>
  <si>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</si>
  <si>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</si>
  <si>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</si>
  <si>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</si>
  <si>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</si>
  <si>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</si>
  <si>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</si>
  <si>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</si>
  <si>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</si>
  <si>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</si>
  <si>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</si>
  <si>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</si>
  <si>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</si>
  <si>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</si>
  <si>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</si>
  <si>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</si>
  <si>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</si>
  <si>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</si>
  <si>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</si>
  <si>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</si>
  <si>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</si>
  <si>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</si>
  <si>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</si>
  <si>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</si>
  <si>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</si>
  <si>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</si>
  <si>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</si>
  <si>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</si>
  <si>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</si>
  <si>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</si>
  <si>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</si>
  <si>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</si>
  <si>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</si>
  <si>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</si>
  <si>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</si>
  <si>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</si>
  <si>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</si>
  <si>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</si>
  <si>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</si>
  <si>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</si>
  <si>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</si>
  <si>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</si>
  <si>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</si>
  <si>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</si>
  <si>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</si>
  <si>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</si>
  <si>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</si>
  <si>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</si>
  <si>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</si>
  <si>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</si>
  <si>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</si>
  <si>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</si>
  <si>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</si>
  <si>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</si>
  <si>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</si>
  <si>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</si>
  <si>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</si>
  <si>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</si>
  <si>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</si>
  <si>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</si>
  <si>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</si>
  <si>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</si>
  <si>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</si>
  <si>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</si>
  <si>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</si>
  <si>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</si>
  <si>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</si>
  <si>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</si>
  <si>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</si>
  <si>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</si>
  <si>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</si>
  <si>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</si>
  <si>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</si>
  <si>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</si>
  <si>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</si>
  <si>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</si>
  <si>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</si>
  <si>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</si>
  <si>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</si>
  <si>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</si>
  <si>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</si>
  <si>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</si>
  <si>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</si>
  <si>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</si>
  <si>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</si>
  <si>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</si>
  <si>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</si>
  <si>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</si>
  <si>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</si>
  <si>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</si>
  <si>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</si>
  <si>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</si>
  <si>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</si>
  <si>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</si>
  <si>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</si>
  <si>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</si>
  <si>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</si>
  <si>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</si>
  <si>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</si>
  <si>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</si>
  <si>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</si>
  <si>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</si>
  <si>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</si>
  <si>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</si>
  <si>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</si>
  <si>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</si>
  <si>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</si>
  <si>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</si>
  <si>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</si>
  <si>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</si>
  <si>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</si>
  <si>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</si>
  <si>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</si>
  <si>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</si>
  <si>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</si>
  <si>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</si>
  <si>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</si>
  <si>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</si>
  <si>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</si>
  <si>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</si>
  <si>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</si>
  <si>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</si>
  <si>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</si>
  <si>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</si>
  <si>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</si>
  <si>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</si>
  <si>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</si>
  <si>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</si>
  <si>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</si>
  <si>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</si>
  <si>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</si>
  <si>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</si>
  <si>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</si>
  <si>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</si>
  <si>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</si>
  <si>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</si>
  <si>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</si>
  <si>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</si>
  <si>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</si>
  <si>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</si>
  <si>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</si>
  <si>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</si>
  <si>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</si>
  <si>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</si>
  <si>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</si>
  <si>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</si>
  <si>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</si>
  <si>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</si>
  <si>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</si>
  <si>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</si>
  <si>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</si>
  <si>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</si>
  <si>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</si>
  <si>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</si>
  <si>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</si>
  <si>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</si>
  <si>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</si>
  <si>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</si>
  <si>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</si>
  <si>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</si>
  <si>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</si>
  <si>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</si>
  <si>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</si>
  <si>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</si>
  <si>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</si>
  <si>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</si>
  <si>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</si>
  <si>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</si>
  <si>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</si>
  <si>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</si>
  <si>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</si>
  <si>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</si>
  <si>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</si>
  <si>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</si>
  <si>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</si>
  <si>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</si>
  <si>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</si>
  <si>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</si>
  <si>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</si>
  <si>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</si>
  <si>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</si>
  <si>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</si>
  <si>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</si>
  <si>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</si>
  <si>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</si>
  <si>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</si>
  <si>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</si>
  <si>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</si>
  <si>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</si>
  <si>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</si>
  <si>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</si>
  <si>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</si>
  <si>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</si>
  <si>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</si>
  <si>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</si>
  <si>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</si>
  <si>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</si>
  <si>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</si>
  <si>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</si>
  <si>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</si>
  <si>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</si>
  <si>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</si>
  <si>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</si>
  <si>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</si>
  <si>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</si>
  <si>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</si>
  <si>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</si>
  <si>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</si>
  <si>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</si>
  <si>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</si>
  <si>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</si>
  <si>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</si>
  <si>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</si>
  <si>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</si>
  <si>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</si>
  <si>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</si>
  <si>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</si>
  <si>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</si>
  <si>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</si>
  <si>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</si>
  <si>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</si>
  <si>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</si>
  <si>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</si>
  <si>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</si>
  <si>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</si>
  <si>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</si>
  <si>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</si>
  <si>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</si>
  <si>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</si>
  <si>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</si>
  <si>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</si>
  <si>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</si>
  <si>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</si>
  <si>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</si>
  <si>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</si>
  <si>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</si>
  <si>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</si>
  <si>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</si>
  <si>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</si>
  <si>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</si>
  <si>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</si>
  <si>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</si>
  <si>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</si>
  <si>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</si>
  <si>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</si>
  <si>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</si>
  <si>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</si>
  <si>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</si>
  <si>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</si>
  <si>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</si>
  <si>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</si>
  <si>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</si>
  <si>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</si>
  <si>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</si>
  <si>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</si>
  <si>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</si>
  <si>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</si>
  <si>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</si>
  <si>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</si>
  <si>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</si>
  <si>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</si>
  <si>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</si>
  <si>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</si>
  <si>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</si>
  <si>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</si>
  <si>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</si>
  <si>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</si>
  <si>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</si>
  <si>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</si>
  <si>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</si>
  <si>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</si>
  <si>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</si>
  <si>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</si>
  <si>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</si>
  <si>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</si>
  <si>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</si>
  <si>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</si>
  <si>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</si>
  <si>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</si>
  <si>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</si>
  <si>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</si>
  <si>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</si>
  <si>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</si>
  <si>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</si>
  <si>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</si>
  <si>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</si>
  <si>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</si>
  <si>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</si>
  <si>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</si>
  <si>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</si>
  <si>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</si>
  <si>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</si>
  <si>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</si>
  <si>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</si>
  <si>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</si>
  <si>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</si>
  <si>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</si>
  <si>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</si>
  <si>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</si>
  <si>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</si>
  <si>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</si>
  <si>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</si>
  <si>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</si>
  <si>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</si>
  <si>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</si>
  <si>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</si>
  <si>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</si>
  <si>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</si>
  <si>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</si>
  <si>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</si>
  <si>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</si>
  <si>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</si>
  <si>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</si>
  <si>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</si>
  <si>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</si>
  <si>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</si>
  <si>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</si>
  <si>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</si>
  <si>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</si>
  <si>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</si>
  <si>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</si>
  <si>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</si>
  <si>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</si>
  <si>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</si>
  <si>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</si>
  <si>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</si>
  <si>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</si>
  <si>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</si>
  <si>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</si>
  <si>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</si>
  <si>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</si>
  <si>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</si>
  <si>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</si>
  <si>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</si>
  <si>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</si>
  <si>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</si>
  <si>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</si>
  <si>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</si>
  <si>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</si>
  <si>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</si>
  <si>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</si>
  <si>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</si>
  <si>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</si>
  <si>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</si>
  <si>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</si>
  <si>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</si>
  <si>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</si>
  <si>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</si>
  <si>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</si>
  <si>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</si>
  <si>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</si>
  <si>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</si>
  <si>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</si>
  <si>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</si>
  <si>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</si>
  <si>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</si>
  <si>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</si>
  <si>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</si>
  <si>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</si>
  <si>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</si>
  <si>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</si>
  <si>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</si>
  <si>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</si>
  <si>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</si>
  <si>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</si>
  <si>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</si>
  <si>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</si>
  <si>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</si>
  <si>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</si>
  <si>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</si>
  <si>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</si>
  <si>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</si>
  <si>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</si>
  <si>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</si>
  <si>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</si>
  <si>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</si>
  <si>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</si>
  <si>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</si>
  <si>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</si>
  <si>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</si>
  <si>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</si>
  <si>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</si>
  <si>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</si>
  <si>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</si>
  <si>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</si>
  <si>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</si>
  <si>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</si>
  <si>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</si>
  <si>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</si>
  <si>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</si>
  <si>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</si>
  <si>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</si>
  <si>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</si>
  <si>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</si>
  <si>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</si>
  <si>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</si>
  <si>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</si>
  <si>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</si>
  <si>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</si>
  <si>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</si>
  <si>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</si>
  <si>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</si>
  <si>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</si>
  <si>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</si>
  <si>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</si>
  <si>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</si>
  <si>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</si>
  <si>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</si>
  <si>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</si>
  <si>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</si>
  <si>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</si>
  <si>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</si>
  <si>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</si>
  <si>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</si>
  <si>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</si>
  <si>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</si>
  <si>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</si>
  <si>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</si>
  <si>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</si>
  <si>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</si>
  <si>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</si>
  <si>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</si>
  <si>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</si>
  <si>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</si>
  <si>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</si>
  <si>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</si>
  <si>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</si>
  <si>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</si>
  <si>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</si>
  <si>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</si>
  <si>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</si>
  <si>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</si>
  <si>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</si>
  <si>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</si>
  <si>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</si>
  <si>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</si>
  <si>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</si>
  <si>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</si>
  <si>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</si>
  <si>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</si>
  <si>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</si>
  <si>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</si>
  <si>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</si>
  <si>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</si>
  <si>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</si>
  <si>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</si>
  <si>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</si>
  <si>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</si>
  <si>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</si>
  <si>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</si>
  <si>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</si>
  <si>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</si>
  <si>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</si>
  <si>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</si>
  <si>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</si>
  <si>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</si>
  <si>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</si>
  <si>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</si>
  <si>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</si>
  <si>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</si>
  <si>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</si>
  <si>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</si>
  <si>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</si>
  <si>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</si>
  <si>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</si>
  <si>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</si>
  <si>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</si>
  <si>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</si>
  <si>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</si>
  <si>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</si>
  <si>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</si>
  <si>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</si>
  <si>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</si>
  <si>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</si>
  <si>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</si>
  <si>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</si>
  <si>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</si>
  <si>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</si>
  <si>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</si>
  <si>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</si>
  <si>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</si>
  <si>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</si>
  <si>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</si>
  <si>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</si>
  <si>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</si>
  <si>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</si>
  <si>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</si>
  <si>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</si>
  <si>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</si>
  <si>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</si>
  <si>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</si>
  <si>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</si>
  <si>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</si>
  <si>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</si>
  <si>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</si>
  <si>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</si>
  <si>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</si>
  <si>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</si>
  <si>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</si>
  <si>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</si>
  <si>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</si>
  <si>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</si>
  <si>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</si>
  <si>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</si>
  <si>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</si>
  <si>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</si>
  <si>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</si>
  <si>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</si>
  <si>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</si>
  <si>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</si>
  <si>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</si>
  <si>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</si>
  <si>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</si>
  <si>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</si>
  <si>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</si>
  <si>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</si>
  <si>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</si>
  <si>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</si>
  <si>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</si>
  <si>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</si>
  <si>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</si>
  <si>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</si>
  <si>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</si>
  <si>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</si>
  <si>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</si>
  <si>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</si>
  <si>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</si>
  <si>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</si>
  <si>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</si>
  <si>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</si>
  <si>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</si>
  <si>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</si>
  <si>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</si>
  <si>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</si>
  <si>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</si>
  <si>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</si>
  <si>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</si>
  <si>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</si>
  <si>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</si>
  <si>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</si>
  <si>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</si>
  <si>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</si>
  <si>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</si>
  <si>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</si>
  <si>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</si>
  <si>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</si>
  <si>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</si>
  <si>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</si>
  <si>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</si>
  <si>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</si>
  <si>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</si>
  <si>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</si>
  <si>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</si>
  <si>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</si>
  <si>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</si>
  <si>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</si>
  <si>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</si>
  <si>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</si>
  <si>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</si>
  <si>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</si>
  <si>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</si>
  <si>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</si>
  <si>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</si>
  <si>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</si>
  <si>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</si>
  <si>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</si>
  <si>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</si>
  <si>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</si>
  <si>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</si>
  <si>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</si>
  <si>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</si>
  <si>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</si>
  <si>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</si>
  <si>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</si>
  <si>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</si>
  <si>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</si>
  <si>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</si>
  <si>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</si>
  <si>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</si>
  <si>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</si>
  <si>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</si>
  <si>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</si>
  <si>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</si>
  <si>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</si>
  <si>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</si>
  <si>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</si>
  <si>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</si>
  <si>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</si>
  <si>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</si>
  <si>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</si>
  <si>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</si>
  <si>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</si>
  <si>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</si>
  <si>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</si>
  <si>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</si>
  <si>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</si>
  <si>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</si>
  <si>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</si>
  <si>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</si>
  <si>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</si>
  <si>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</si>
  <si>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</si>
  <si>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</si>
  <si>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</si>
  <si>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</si>
  <si>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</si>
  <si>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</si>
  <si>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</si>
  <si>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</si>
  <si>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</si>
  <si>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</si>
  <si>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</si>
  <si>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</si>
  <si>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</si>
  <si>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</si>
  <si>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</si>
  <si>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</si>
  <si>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</si>
  <si>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</si>
  <si>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</si>
  <si>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</si>
  <si>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</si>
  <si>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</si>
  <si>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</si>
  <si>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</si>
  <si>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</si>
  <si>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</si>
  <si>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</si>
  <si>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</si>
  <si>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</si>
  <si>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</si>
  <si>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</si>
  <si>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</si>
  <si>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</si>
  <si>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</si>
  <si>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</si>
  <si>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</si>
  <si>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</si>
  <si>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</si>
  <si>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</si>
  <si>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</si>
  <si>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</si>
  <si>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</si>
  <si>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</si>
  <si>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</si>
  <si>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</si>
  <si>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</si>
  <si>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</si>
  <si>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</si>
  <si>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</si>
  <si>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</si>
  <si>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</si>
  <si>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</si>
  <si>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</si>
  <si>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</si>
  <si>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</si>
  <si>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</si>
  <si>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</si>
  <si>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</si>
  <si>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</si>
  <si>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</si>
  <si>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</si>
  <si>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</si>
  <si>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</si>
  <si>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</si>
  <si>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</si>
  <si>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</si>
  <si>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</si>
  <si>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</si>
  <si>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</si>
  <si>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</si>
  <si>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</si>
  <si>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</si>
  <si>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</si>
  <si>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</si>
  <si>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</si>
  <si>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</si>
  <si>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</si>
  <si>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</si>
  <si>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</si>
  <si>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</si>
  <si>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</si>
  <si>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</si>
  <si>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</si>
  <si>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</si>
  <si>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</si>
  <si>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</si>
  <si>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</si>
  <si>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</si>
  <si>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</si>
  <si>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</si>
  <si>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</si>
  <si>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</si>
  <si>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</si>
  <si>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</si>
  <si>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</si>
  <si>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</si>
  <si>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</si>
  <si>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</si>
  <si>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</si>
  <si>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</si>
  <si>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</si>
  <si>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</si>
  <si>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</si>
  <si>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</si>
  <si>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</si>
  <si>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</si>
  <si>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</si>
  <si>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</si>
  <si>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</si>
  <si>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</si>
  <si>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</si>
  <si>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</si>
  <si>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</si>
  <si>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</si>
  <si>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</si>
  <si>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</si>
  <si>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</si>
  <si>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</si>
  <si>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</si>
  <si>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</si>
  <si>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</si>
  <si>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</si>
  <si>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</si>
  <si>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</si>
  <si>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</si>
  <si>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</si>
  <si>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</si>
  <si>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</si>
  <si>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</si>
  <si>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</si>
  <si>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</si>
  <si>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</si>
  <si>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</si>
  <si>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</si>
  <si>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</si>
  <si>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</si>
  <si>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</si>
  <si>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</si>
  <si>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</si>
  <si>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</si>
  <si>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</si>
  <si>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</si>
  <si>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</si>
  <si>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</si>
  <si>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</si>
  <si>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</si>
  <si>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</si>
  <si>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</si>
  <si>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</si>
  <si>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</si>
  <si>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</si>
  <si>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</si>
  <si>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</si>
  <si>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</si>
  <si>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</si>
  <si>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</si>
  <si>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</si>
  <si>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</si>
  <si>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</si>
  <si>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</si>
  <si>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</si>
  <si>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</si>
  <si>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</si>
  <si>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</si>
  <si>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</si>
  <si>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</si>
  <si>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</si>
  <si>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</si>
  <si>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</si>
  <si>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</si>
  <si>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</si>
  <si>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</si>
  <si>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</si>
  <si>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</si>
  <si>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</si>
  <si>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</si>
  <si>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</si>
  <si>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</si>
  <si>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</si>
  <si>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</si>
  <si>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</si>
  <si>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</si>
  <si>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</si>
  <si>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</si>
  <si>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</si>
  <si>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</si>
  <si>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</si>
  <si>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</si>
  <si>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</si>
  <si>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</si>
  <si>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</si>
  <si>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</si>
  <si>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</si>
  <si>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</si>
  <si>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</si>
  <si>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</si>
  <si>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</si>
  <si>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</si>
  <si>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</si>
  <si>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</si>
  <si>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</si>
  <si>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</si>
  <si>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</si>
  <si>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</si>
  <si>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</si>
  <si>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</si>
  <si>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</si>
  <si>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</si>
  <si>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</si>
  <si>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</si>
  <si>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</si>
  <si>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</si>
  <si>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</si>
  <si>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</si>
  <si>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</si>
  <si>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</si>
  <si>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</si>
  <si>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</si>
  <si>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</si>
  <si>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</si>
  <si>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</si>
  <si>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</si>
  <si>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</si>
  <si>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</si>
  <si>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</si>
  <si>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</si>
  <si>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</si>
  <si>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</si>
  <si>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</si>
  <si>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</si>
  <si>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</si>
  <si>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</si>
  <si>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</si>
  <si>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</si>
  <si>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</si>
  <si>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</si>
  <si>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</si>
  <si>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</si>
  <si>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</si>
  <si>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</si>
  <si>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</si>
  <si>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</si>
  <si>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</si>
  <si>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</si>
  <si>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</si>
  <si>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</si>
  <si>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</si>
  <si>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</si>
  <si>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</si>
  <si>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</si>
  <si>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</si>
  <si>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</si>
  <si>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</si>
  <si>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</si>
  <si>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</si>
  <si>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</si>
  <si>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</si>
  <si>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</si>
  <si>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</si>
  <si>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</si>
  <si>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</si>
  <si>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</si>
  <si>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</si>
  <si>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</si>
  <si>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</si>
  <si>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</si>
  <si>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</si>
  <si>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</si>
  <si>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</si>
  <si>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</si>
  <si>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</si>
  <si>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</si>
  <si>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</si>
  <si>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</si>
  <si>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</si>
  <si>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</si>
  <si>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</si>
  <si>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</si>
  <si>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</si>
  <si>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</si>
  <si>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</si>
  <si>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</si>
  <si>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</si>
  <si>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</si>
  <si>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</si>
  <si>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</si>
  <si>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</si>
  <si>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</si>
  <si>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</si>
  <si>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</si>
  <si>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</si>
  <si>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</si>
  <si>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</si>
  <si>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</si>
  <si>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</si>
  <si>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</si>
  <si>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</si>
  <si>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</si>
  <si>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</si>
  <si>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</si>
  <si>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</si>
  <si>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</si>
  <si>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</si>
  <si>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</si>
  <si>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</si>
  <si>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</si>
  <si>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</si>
  <si>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</si>
  <si>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</si>
  <si>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</si>
  <si>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</si>
  <si>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</si>
  <si>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</si>
  <si>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</si>
  <si>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</si>
  <si>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</si>
  <si>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</si>
  <si>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</si>
  <si>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</si>
  <si>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</si>
  <si>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</si>
  <si>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</si>
  <si>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</si>
  <si>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</si>
  <si>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</si>
  <si>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</si>
  <si>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</si>
  <si>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</si>
  <si>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</si>
  <si>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</si>
  <si>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</si>
  <si>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</si>
  <si>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</si>
  <si>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</si>
  <si>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</si>
  <si>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</si>
  <si>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</si>
  <si>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</si>
  <si>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</si>
  <si>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</si>
  <si>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</si>
  <si>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</si>
  <si>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</si>
  <si>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</si>
  <si>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</si>
  <si>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</si>
  <si>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</si>
  <si>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</si>
  <si>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</si>
  <si>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</si>
  <si>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</si>
  <si>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</si>
  <si>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</si>
  <si>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</si>
  <si>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</si>
  <si>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</si>
  <si>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</si>
  <si>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</si>
  <si>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</si>
  <si>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</si>
  <si>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</si>
  <si>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</si>
  <si>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</si>
  <si>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</si>
  <si>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</si>
  <si>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</si>
  <si>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</si>
  <si>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</si>
  <si>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</si>
  <si>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</si>
  <si>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</si>
  <si>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</si>
  <si>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</si>
  <si>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</si>
  <si>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</si>
  <si>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</si>
  <si>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</si>
  <si>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</si>
  <si>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</si>
  <si>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</si>
  <si>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</si>
  <si>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</si>
  <si>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</si>
  <si>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</si>
  <si>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</si>
  <si>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</si>
  <si>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</si>
  <si>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</si>
  <si>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</si>
  <si>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</si>
  <si>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</si>
  <si>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</si>
  <si>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</si>
  <si>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</si>
  <si>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</si>
  <si>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</si>
  <si>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</si>
  <si>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</si>
  <si>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</si>
  <si>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</si>
  <si>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</si>
  <si>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</si>
  <si>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</si>
  <si>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</si>
  <si>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</si>
  <si>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</si>
  <si>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</si>
  <si>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</si>
  <si>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</si>
  <si>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</si>
  <si>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</si>
  <si>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</si>
  <si>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</si>
  <si>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</si>
  <si>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</si>
  <si>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</si>
  <si>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</si>
  <si>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</si>
  <si>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</si>
  <si>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</si>
  <si>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</si>
  <si>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</si>
  <si>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</si>
  <si>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</si>
  <si>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</si>
  <si>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</si>
  <si>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</si>
  <si>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</si>
  <si>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</si>
  <si>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</si>
  <si>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</si>
  <si>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</si>
  <si>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</si>
  <si>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</si>
  <si>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</si>
  <si>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</si>
  <si>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</si>
  <si>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</si>
  <si>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</si>
  <si>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</si>
  <si>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</si>
  <si>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</si>
  <si>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</si>
  <si>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</si>
  <si>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</si>
  <si>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</si>
  <si>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</si>
  <si>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</si>
  <si>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</si>
  <si>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</si>
  <si>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</si>
  <si>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</si>
  <si>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</si>
  <si>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</si>
  <si>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</si>
  <si>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</si>
  <si>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</si>
  <si>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</si>
  <si>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</si>
  <si>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</si>
  <si>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</si>
  <si>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</si>
  <si>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</si>
  <si>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</si>
  <si>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</si>
  <si>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</si>
  <si>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</si>
  <si>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</si>
  <si>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</si>
  <si>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</si>
  <si>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</si>
  <si>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</si>
  <si>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</si>
  <si>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</si>
  <si>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</si>
  <si>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</si>
  <si>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</si>
  <si>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</si>
  <si>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</si>
  <si>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</si>
  <si>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</si>
  <si>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</si>
  <si>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</si>
  <si>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</si>
  <si>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</si>
  <si>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</si>
  <si>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</si>
  <si>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</si>
  <si>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</si>
  <si>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</si>
  <si>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</si>
  <si>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</si>
  <si>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</si>
  <si>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</si>
  <si>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</si>
  <si>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</si>
  <si>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</si>
  <si>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</si>
  <si>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</si>
  <si>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</si>
  <si>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</si>
  <si>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</si>
  <si>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</si>
  <si>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</si>
  <si>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</si>
  <si>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</si>
  <si>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</si>
  <si>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</si>
  <si>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</si>
  <si>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</si>
  <si>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</si>
  <si>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</si>
  <si>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</si>
  <si>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</si>
  <si>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</si>
  <si>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</si>
  <si>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</si>
  <si>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</si>
  <si>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</si>
  <si>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</si>
  <si>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</si>
  <si>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</si>
  <si>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</si>
  <si>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</si>
  <si>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</si>
  <si>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</si>
  <si>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</si>
  <si>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</si>
  <si>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</si>
  <si>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</si>
  <si>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</si>
  <si>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</si>
  <si>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</si>
  <si>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</si>
  <si>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</si>
  <si>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</si>
  <si>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</si>
  <si>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</si>
  <si>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</si>
  <si>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</si>
  <si>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</si>
  <si>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</si>
  <si>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</si>
  <si>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</si>
  <si>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</si>
  <si>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</si>
  <si>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</si>
  <si>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</si>
  <si>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</si>
  <si>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</si>
  <si>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</si>
  <si>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</si>
  <si>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</si>
  <si>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</si>
  <si>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</si>
  <si>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</si>
  <si>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</si>
  <si>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</si>
  <si>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</si>
  <si>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</si>
  <si>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</si>
  <si>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</si>
  <si>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</si>
  <si>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</si>
  <si>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</si>
  <si>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</si>
  <si>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</si>
  <si>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</si>
  <si>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</si>
  <si>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</si>
  <si>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</si>
  <si>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</si>
  <si>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</si>
  <si>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</si>
  <si>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</si>
  <si>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</si>
  <si>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</si>
  <si>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</si>
  <si>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</si>
  <si>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</si>
  <si>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</si>
  <si>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</si>
  <si>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</si>
  <si>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</si>
  <si>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</si>
  <si>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</si>
  <si>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</si>
  <si>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</si>
  <si>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</si>
  <si>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</si>
  <si>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</si>
  <si>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</si>
  <si>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</si>
  <si>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</si>
  <si>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</si>
  <si>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</si>
  <si>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</si>
  <si>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</si>
  <si>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</si>
  <si>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</si>
  <si>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</si>
  <si>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</si>
  <si>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</si>
  <si>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</si>
  <si>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</si>
  <si>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</si>
  <si>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</si>
  <si>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</si>
  <si>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</si>
  <si>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</si>
  <si>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</si>
  <si>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</si>
  <si>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</si>
  <si>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</si>
  <si>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</si>
  <si>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</si>
  <si>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</si>
  <si>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</si>
  <si>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</si>
  <si>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</si>
  <si>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</si>
  <si>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</si>
  <si>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</si>
  <si>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</si>
  <si>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</si>
  <si>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</si>
  <si>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</si>
  <si>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</si>
  <si>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</si>
  <si>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</si>
  <si>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</si>
  <si>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</si>
  <si>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</si>
  <si>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</si>
  <si>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</si>
  <si>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</si>
  <si>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</si>
  <si>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</si>
  <si>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</si>
  <si>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</si>
  <si>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</si>
  <si>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</si>
  <si>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</si>
  <si>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</si>
  <si>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</si>
  <si>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</si>
  <si>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</si>
  <si>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</si>
  <si>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</si>
  <si>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</si>
  <si>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</si>
  <si>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</si>
  <si>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</si>
  <si>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</si>
  <si>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</si>
  <si>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</si>
  <si>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</si>
  <si>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</si>
  <si>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</si>
  <si>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</si>
  <si>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</si>
  <si>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</si>
  <si>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</si>
  <si>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</si>
  <si>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</si>
  <si>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</si>
  <si>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</si>
  <si>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</si>
  <si>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</si>
  <si>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</si>
  <si>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</si>
  <si>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</si>
  <si>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</si>
  <si>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</si>
  <si>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</si>
  <si>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</si>
  <si>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</si>
  <si>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</si>
  <si>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</si>
  <si>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</si>
  <si>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</si>
  <si>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</si>
  <si>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</si>
  <si>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</si>
  <si>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</si>
  <si>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</si>
  <si>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</si>
  <si>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</si>
  <si>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</si>
  <si>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</si>
  <si>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</si>
  <si>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</si>
  <si>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</si>
  <si>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</si>
  <si>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</si>
  <si>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</si>
  <si>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</si>
  <si>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</si>
  <si>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</si>
  <si>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</si>
  <si>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</si>
  <si>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</si>
  <si>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</si>
  <si>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</si>
  <si>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</si>
  <si>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</si>
  <si>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</si>
  <si>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</si>
  <si>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</si>
  <si>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</si>
  <si>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</si>
  <si>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</si>
  <si>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</si>
  <si>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</si>
  <si>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</si>
  <si>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</si>
  <si>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</si>
  <si>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</si>
  <si>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</si>
  <si>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</si>
  <si>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</si>
  <si>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</si>
  <si>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</si>
  <si>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</si>
  <si>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</si>
  <si>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</si>
  <si>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</si>
  <si>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</si>
  <si>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</si>
  <si>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</si>
  <si>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</si>
  <si>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</si>
  <si>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</si>
  <si>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</si>
  <si>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</si>
  <si>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</si>
  <si>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</si>
  <si>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</si>
  <si>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</si>
  <si>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</si>
  <si>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</si>
  <si>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</si>
  <si>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</si>
  <si>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</si>
  <si>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</si>
  <si>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</si>
  <si>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</si>
  <si>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</si>
  <si>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</si>
  <si>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</si>
  <si>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</si>
  <si>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</si>
  <si>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</si>
  <si>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</si>
  <si>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</si>
  <si>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</si>
  <si>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</si>
  <si>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</si>
  <si>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</si>
  <si>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</si>
  <si>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</si>
  <si>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</si>
  <si>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</si>
  <si>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</si>
  <si>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</si>
  <si>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</si>
  <si>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</si>
  <si>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</si>
  <si>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</si>
  <si>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</si>
  <si>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</si>
  <si>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</si>
  <si>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</si>
  <si>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</si>
  <si>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</si>
  <si>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</si>
  <si>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</si>
  <si>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</si>
  <si>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</si>
  <si>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</si>
  <si>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</si>
  <si>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</si>
  <si>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</si>
  <si>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</si>
  <si>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</si>
  <si>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</si>
  <si>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</si>
  <si>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</si>
  <si>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</si>
  <si>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</si>
  <si>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</si>
  <si>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</si>
  <si>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</si>
  <si>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</si>
  <si>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</si>
  <si>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</si>
  <si>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</si>
  <si>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</si>
  <si>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</si>
  <si>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</si>
  <si>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</si>
  <si>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</si>
  <si>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</si>
  <si>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</si>
  <si>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</si>
  <si>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</si>
  <si>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</si>
  <si>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</si>
  <si>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</si>
  <si>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</si>
  <si>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</si>
  <si>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</si>
  <si>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</si>
  <si>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</si>
  <si>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</si>
  <si>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</si>
  <si>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</si>
  <si>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</si>
  <si>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</si>
  <si>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</si>
  <si>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</si>
  <si>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</si>
  <si>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</si>
  <si>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</si>
  <si>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</si>
  <si>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</si>
  <si>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</si>
  <si>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</si>
  <si>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</si>
  <si>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</si>
  <si>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</si>
  <si>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</si>
  <si>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</si>
  <si>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</si>
  <si>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</si>
  <si>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</si>
  <si>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</si>
  <si>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</si>
  <si>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</si>
  <si>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</si>
  <si>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</si>
  <si>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</si>
  <si>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</si>
  <si>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</si>
  <si>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</si>
  <si>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</si>
  <si>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</si>
  <si>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</si>
  <si>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</si>
  <si>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</si>
  <si>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</si>
  <si>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</si>
  <si>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</si>
  <si>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</si>
  <si>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</si>
  <si>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</si>
  <si>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</si>
  <si>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</si>
  <si>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</si>
  <si>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</si>
  <si>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</si>
  <si>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</si>
  <si>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</si>
  <si>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</si>
  <si>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</si>
  <si>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</si>
  <si>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</si>
  <si>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</si>
  <si>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</si>
  <si>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</si>
  <si>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</si>
  <si>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</si>
  <si>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</si>
  <si>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</si>
  <si>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</si>
  <si>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</si>
  <si>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</si>
  <si>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</si>
  <si>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</si>
  <si>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</si>
  <si>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</si>
  <si>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</si>
  <si>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</si>
  <si>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</si>
  <si>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</si>
  <si>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</si>
  <si>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</si>
  <si>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</si>
  <si>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</si>
  <si>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</si>
  <si>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</si>
  <si>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</si>
  <si>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</si>
  <si>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</si>
  <si>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</si>
  <si>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</si>
  <si>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</si>
  <si>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</si>
  <si>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</si>
  <si>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</si>
  <si>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</si>
  <si>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</si>
  <si>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</si>
  <si>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</si>
  <si>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</si>
  <si>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</si>
  <si>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</si>
  <si>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</si>
  <si>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</si>
  <si>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</si>
  <si>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</si>
  <si>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</si>
  <si>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</si>
  <si>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</si>
  <si>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</si>
  <si>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</si>
  <si>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</si>
  <si>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</si>
  <si>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</si>
  <si>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</si>
  <si>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</si>
  <si>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</si>
  <si>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</si>
  <si>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</si>
  <si>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</si>
  <si>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</si>
  <si>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</si>
  <si>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</si>
  <si>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</si>
  <si>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</si>
  <si>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</si>
  <si>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</si>
  <si>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</si>
  <si>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</si>
  <si>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</si>
  <si>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</si>
  <si>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</si>
  <si>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</si>
  <si>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</si>
  <si>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</si>
  <si>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</si>
  <si>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</si>
  <si>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</si>
  <si>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</si>
  <si>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</si>
  <si>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</si>
  <si>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</si>
  <si>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</si>
  <si>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</si>
  <si>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</si>
  <si>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</si>
  <si>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</si>
  <si>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</si>
  <si>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</si>
  <si>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</si>
  <si>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</si>
  <si>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</si>
  <si>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</si>
  <si>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</si>
  <si>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</si>
  <si>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</si>
  <si>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</si>
  <si>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</si>
  <si>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</si>
  <si>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</si>
  <si>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</si>
  <si>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</si>
  <si>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</si>
  <si>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</si>
  <si>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</si>
  <si>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</si>
  <si>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</si>
  <si>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</si>
  <si>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</si>
  <si>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</si>
  <si>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</si>
  <si>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</si>
  <si>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</si>
  <si>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</si>
  <si>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</si>
  <si>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</si>
  <si>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</si>
  <si>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</si>
  <si>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</si>
  <si>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</si>
  <si>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</si>
  <si>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</si>
  <si>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</si>
  <si>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</si>
  <si>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</si>
  <si>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</si>
  <si>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</si>
  <si>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</si>
  <si>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</si>
  <si>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</si>
  <si>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</si>
  <si>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</si>
  <si>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</si>
  <si>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</si>
  <si>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</si>
  <si>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</si>
  <si>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</si>
  <si>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</si>
  <si>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</si>
  <si>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</si>
  <si>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</si>
  <si>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</si>
  <si>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</si>
  <si>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</si>
  <si>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</si>
  <si>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</si>
  <si>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</si>
  <si>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</si>
  <si>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</si>
  <si>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</si>
  <si>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</si>
  <si>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</si>
  <si>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</si>
  <si>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</si>
  <si>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</si>
  <si>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</si>
  <si>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</si>
  <si>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</si>
  <si>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</si>
  <si>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</si>
  <si>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</si>
  <si>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</si>
  <si>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</si>
  <si>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</si>
  <si>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</si>
  <si>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</si>
  <si>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</si>
  <si>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</si>
  <si>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</si>
  <si>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</si>
  <si>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</si>
  <si>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</si>
  <si>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</si>
  <si>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</si>
  <si>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</si>
  <si>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</si>
  <si>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</si>
  <si>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</si>
  <si>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</si>
  <si>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</si>
  <si>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</si>
  <si>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</si>
  <si>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</si>
  <si>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</si>
  <si>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</si>
  <si>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</si>
  <si>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</si>
  <si>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</si>
  <si>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</si>
  <si>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</si>
  <si>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</si>
  <si>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</si>
  <si>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</si>
  <si>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</si>
  <si>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</si>
  <si>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</si>
  <si>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</si>
  <si>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</si>
  <si>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</si>
  <si>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</si>
  <si>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</si>
  <si>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</si>
  <si>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</si>
  <si>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</si>
  <si>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</si>
  <si>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</si>
  <si>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</si>
  <si>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</si>
  <si>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</si>
  <si>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</si>
  <si>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</si>
  <si>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</si>
  <si>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</si>
  <si>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</si>
  <si>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</si>
  <si>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</si>
  <si>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</si>
  <si>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</si>
  <si>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</si>
  <si>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</si>
  <si>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</si>
  <si>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</si>
  <si>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</si>
  <si>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</si>
  <si>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</si>
  <si>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</si>
  <si>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</si>
  <si>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</si>
  <si>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</si>
  <si>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</si>
  <si>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</si>
  <si>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</si>
  <si>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</si>
  <si>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</si>
  <si>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</si>
  <si>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</si>
  <si>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</si>
  <si>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</si>
  <si>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</si>
  <si>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</si>
  <si>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</si>
  <si>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</si>
  <si>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</si>
  <si>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</si>
  <si>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</si>
  <si>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</si>
  <si>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</si>
  <si>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</si>
  <si>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</si>
  <si>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</si>
  <si>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</si>
  <si>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</si>
  <si>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</si>
  <si>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</si>
  <si>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</si>
  <si>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</si>
  <si>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</si>
  <si>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</si>
  <si>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</si>
  <si>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</si>
  <si>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</si>
  <si>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</si>
  <si>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</si>
  <si>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</si>
  <si>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</si>
  <si>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</si>
  <si>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</si>
  <si>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</si>
  <si>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</si>
  <si>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</si>
  <si>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</si>
  <si>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</si>
  <si>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</si>
  <si>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</si>
  <si>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</si>
  <si>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</si>
  <si>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</si>
  <si>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</si>
  <si>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</si>
  <si>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</si>
  <si>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</si>
  <si>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</si>
  <si>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</si>
  <si>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</si>
  <si>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</si>
  <si>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</si>
  <si>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</si>
  <si>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</si>
  <si>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</si>
  <si>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</si>
  <si>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</si>
  <si>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</si>
  <si>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</si>
  <si>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</si>
  <si>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</si>
  <si>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</si>
  <si>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</si>
  <si>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</si>
  <si>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</si>
  <si>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</si>
  <si>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</si>
  <si>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</si>
  <si>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</si>
  <si>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</si>
  <si>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</si>
  <si>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</si>
  <si>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</si>
  <si>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</si>
  <si>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</si>
  <si>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</si>
  <si>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</si>
  <si>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</si>
  <si>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</si>
  <si>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</si>
  <si>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</si>
  <si>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</si>
  <si>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</si>
  <si>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</si>
  <si>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</si>
  <si>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</si>
  <si>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</si>
  <si>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</si>
  <si>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</si>
  <si>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</si>
  <si>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</si>
  <si>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</si>
  <si>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</si>
  <si>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</si>
  <si>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</si>
  <si>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</si>
  <si>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</si>
  <si>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</si>
  <si>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</si>
  <si>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</si>
  <si>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</si>
  <si>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</si>
  <si>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</si>
  <si>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</si>
  <si>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</si>
  <si>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</si>
  <si>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</si>
  <si>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</si>
  <si>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</si>
  <si>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</si>
  <si>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</si>
  <si>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</si>
  <si>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</si>
  <si>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</si>
  <si>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</si>
  <si>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</si>
  <si>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</si>
  <si>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</si>
  <si>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</si>
  <si>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</si>
  <si>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</si>
  <si>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</si>
  <si>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</si>
  <si>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</si>
  <si>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</si>
  <si>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</si>
  <si>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</si>
  <si>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</si>
  <si>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</si>
  <si>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</si>
  <si>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</si>
  <si>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</si>
  <si>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</si>
  <si>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</si>
  <si>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</si>
  <si>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</si>
  <si>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</si>
  <si>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</si>
  <si>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</si>
  <si>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</si>
  <si>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</si>
  <si>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</si>
  <si>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</si>
  <si>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</si>
  <si>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</si>
  <si>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</si>
  <si>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</si>
  <si>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</si>
  <si>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</si>
  <si>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</si>
  <si>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</si>
  <si>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</si>
  <si>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</si>
  <si>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</si>
  <si>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</si>
  <si>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</si>
  <si>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</si>
  <si>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</si>
  <si>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</si>
  <si>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</si>
  <si>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</si>
  <si>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</si>
  <si>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</si>
  <si>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</si>
  <si>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</si>
  <si>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</si>
  <si>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</si>
  <si>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</si>
  <si>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</si>
  <si>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</si>
  <si>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</si>
  <si>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</si>
  <si>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</si>
  <si>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</si>
  <si>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</si>
  <si>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</si>
  <si>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</si>
  <si>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</si>
  <si>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</si>
  <si>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</si>
  <si>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</si>
  <si>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</si>
  <si>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</si>
  <si>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</si>
  <si>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</si>
  <si>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</si>
  <si>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</si>
  <si>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</si>
  <si>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</si>
  <si>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</si>
  <si>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</si>
  <si>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</si>
  <si>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</si>
  <si>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</si>
  <si>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</si>
  <si>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</si>
  <si>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</si>
  <si>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</si>
  <si>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</si>
  <si>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</si>
  <si>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</si>
  <si>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</si>
  <si>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</si>
  <si>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</si>
  <si>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</si>
  <si>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</si>
  <si>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</si>
  <si>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</si>
  <si>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</si>
  <si>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</si>
  <si>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</si>
  <si>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</si>
  <si>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</si>
  <si>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</si>
  <si>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</si>
  <si>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</si>
  <si>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</si>
  <si>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</si>
  <si>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</si>
  <si>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</si>
  <si>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</si>
  <si>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</si>
  <si>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</si>
  <si>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</si>
  <si>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</si>
  <si>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</si>
  <si>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</si>
  <si>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</si>
  <si>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</si>
  <si>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</si>
  <si>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</si>
  <si>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</si>
  <si>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</si>
  <si>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</si>
  <si>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</si>
  <si>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</si>
  <si>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</si>
  <si>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</si>
  <si>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</si>
  <si>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</si>
  <si>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</si>
  <si>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</si>
  <si>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</si>
  <si>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</si>
  <si>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</si>
  <si>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</si>
  <si>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</si>
  <si>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</si>
  <si>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</si>
  <si>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</si>
  <si>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</si>
  <si>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</si>
  <si>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</si>
  <si>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</si>
  <si>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</si>
  <si>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</si>
  <si>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</si>
  <si>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</si>
  <si>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</si>
  <si>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</si>
  <si>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</si>
  <si>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</si>
  <si>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</si>
  <si>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</si>
  <si>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</si>
  <si>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</si>
  <si>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</si>
  <si>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</si>
  <si>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</si>
  <si>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</si>
  <si>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</si>
  <si>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</si>
  <si>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</si>
  <si>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</si>
  <si>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</si>
  <si>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</si>
  <si>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</si>
  <si>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</si>
  <si>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</si>
  <si>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</si>
  <si>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</si>
  <si>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</si>
  <si>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</si>
  <si>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</si>
  <si>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</si>
  <si>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</si>
  <si>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</si>
  <si>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</si>
  <si>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</si>
  <si>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</si>
  <si>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</si>
  <si>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</si>
  <si>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</si>
  <si>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</si>
  <si>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</si>
  <si>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</si>
  <si>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</si>
  <si>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</si>
  <si>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</si>
  <si>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</si>
  <si>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</si>
  <si>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</si>
  <si>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</si>
  <si>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</si>
  <si>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</si>
  <si>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</si>
  <si>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</si>
  <si>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</si>
  <si>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</si>
  <si>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</si>
  <si>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</si>
  <si>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</si>
  <si>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</si>
  <si>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</si>
  <si>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</si>
  <si>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</si>
  <si>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</si>
  <si>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</si>
  <si>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</si>
  <si>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</si>
  <si>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</si>
  <si>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</si>
  <si>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</si>
  <si>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</si>
  <si>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</si>
  <si>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</si>
  <si>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</si>
  <si>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</si>
  <si>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</si>
  <si>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</si>
  <si>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</si>
  <si>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</si>
  <si>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</si>
  <si>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</si>
  <si>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</si>
  <si>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</si>
  <si>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</si>
  <si>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</si>
  <si>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</si>
  <si>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</si>
  <si>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</si>
  <si>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</si>
  <si>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</si>
  <si>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</si>
  <si>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</si>
  <si>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</si>
  <si>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</si>
  <si>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</si>
  <si>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</si>
  <si>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</si>
  <si>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</si>
  <si>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</si>
  <si>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</si>
  <si>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</si>
  <si>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</si>
  <si>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</si>
  <si>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</si>
  <si>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</si>
  <si>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</si>
  <si>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</si>
  <si>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</si>
  <si>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</si>
  <si>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</si>
  <si>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</si>
  <si>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</si>
  <si>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</si>
  <si>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</si>
  <si>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</si>
  <si>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</si>
  <si>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</si>
  <si>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</si>
  <si>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</si>
  <si>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</si>
  <si>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</si>
  <si>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</si>
  <si>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</si>
  <si>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</si>
  <si>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</si>
  <si>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</si>
  <si>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</si>
  <si>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</si>
  <si>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</si>
  <si>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</si>
  <si>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</si>
  <si>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</si>
  <si>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</si>
  <si>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</si>
  <si>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</si>
  <si>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</si>
  <si>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</si>
  <si>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</si>
  <si>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</si>
  <si>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</si>
  <si>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</si>
  <si>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</si>
  <si>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</si>
  <si>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</si>
  <si>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</si>
  <si>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</si>
  <si>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</si>
  <si>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</si>
  <si>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</si>
  <si>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</si>
  <si>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</si>
  <si>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</si>
  <si>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</si>
  <si>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</si>
  <si>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</si>
  <si>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</si>
  <si>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</si>
  <si>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</si>
  <si>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</si>
  <si>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</si>
  <si>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</si>
  <si>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</si>
  <si>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</si>
  <si>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</si>
  <si>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</si>
  <si>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</si>
  <si>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</si>
  <si>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</si>
  <si>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</si>
  <si>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</si>
  <si>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</si>
  <si>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</si>
  <si>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</si>
  <si>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</si>
  <si>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</si>
  <si>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</si>
  <si>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</si>
  <si>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</si>
  <si>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</si>
  <si>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</si>
  <si>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</si>
  <si>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</si>
  <si>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</si>
  <si>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</si>
  <si>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</si>
  <si>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</si>
  <si>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</si>
  <si>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</si>
  <si>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</si>
  <si>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</si>
  <si>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</si>
  <si>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</si>
  <si>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</si>
  <si>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</si>
  <si>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</si>
  <si>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</si>
  <si>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</si>
  <si>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</si>
  <si>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</si>
  <si>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</si>
  <si>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</si>
  <si>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</si>
  <si>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</si>
  <si>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</si>
  <si>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</si>
  <si>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</si>
  <si>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</si>
  <si>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</si>
  <si>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</si>
  <si>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</si>
  <si>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</si>
  <si>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</si>
  <si>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</si>
  <si>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</si>
  <si>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</si>
  <si>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</si>
  <si>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</si>
  <si>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</si>
  <si>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</si>
  <si>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</si>
  <si>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</si>
  <si>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</si>
  <si>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</si>
  <si>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</si>
  <si>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</si>
  <si>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</si>
  <si>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</si>
  <si>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</si>
  <si>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</si>
  <si>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</si>
  <si>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</si>
  <si>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</si>
  <si>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</si>
  <si>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</si>
  <si>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</si>
  <si>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</si>
  <si>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</si>
  <si>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</si>
  <si>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</si>
  <si>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</si>
  <si>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</si>
  <si>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</si>
  <si>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</si>
  <si>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</si>
  <si>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</si>
  <si>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</si>
  <si>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</si>
  <si>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</si>
  <si>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</si>
  <si>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</si>
  <si>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</si>
  <si>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</si>
  <si>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</si>
  <si>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</si>
  <si>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</si>
  <si>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</si>
  <si>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</si>
  <si>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</si>
  <si>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</si>
  <si>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</si>
  <si>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</si>
  <si>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</si>
  <si>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</si>
  <si>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</si>
  <si>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</si>
  <si>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</si>
  <si>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</si>
  <si>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</si>
  <si>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</si>
  <si>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</si>
  <si>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</si>
  <si>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</si>
  <si>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</si>
  <si>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</si>
  <si>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</si>
  <si>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</si>
  <si>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</si>
  <si>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</si>
  <si>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</si>
  <si>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</si>
  <si>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</si>
  <si>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</si>
  <si>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</si>
  <si>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</si>
  <si>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</si>
  <si>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</si>
  <si>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</si>
  <si>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</si>
  <si>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</si>
  <si>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</si>
  <si>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</si>
  <si>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</si>
  <si>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</si>
  <si>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</si>
  <si>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</si>
  <si>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</si>
  <si>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</si>
  <si>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</si>
  <si>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</si>
  <si>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</si>
  <si>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</si>
  <si>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</si>
  <si>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</si>
  <si>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</si>
  <si>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</si>
  <si>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</si>
  <si>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</si>
  <si>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</si>
  <si>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</si>
  <si>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</si>
  <si>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</si>
  <si>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</si>
  <si>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</si>
  <si>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</si>
  <si>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</si>
  <si>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</si>
  <si>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</si>
  <si>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</si>
  <si>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</si>
  <si>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</si>
  <si>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</si>
  <si>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</si>
  <si>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</si>
  <si>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</si>
  <si>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</si>
  <si>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</si>
  <si>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</si>
  <si>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</si>
  <si>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</si>
  <si>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</si>
  <si>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</si>
  <si>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</si>
  <si>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</si>
  <si>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</si>
  <si>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</si>
  <si>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</si>
  <si>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</si>
  <si>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</si>
  <si>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</si>
  <si>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</si>
  <si>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</si>
  <si>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</si>
  <si>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</si>
  <si>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</si>
  <si>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</si>
  <si>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</si>
  <si>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</si>
  <si>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</si>
  <si>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</si>
  <si>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</si>
  <si>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</si>
  <si>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</si>
  <si>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</si>
  <si>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</si>
  <si>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</si>
  <si>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</si>
  <si>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</si>
  <si>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</si>
  <si>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</si>
  <si>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</si>
  <si>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</si>
  <si>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</si>
  <si>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</si>
  <si>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</si>
  <si>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</si>
  <si>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</si>
  <si>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</si>
  <si>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</si>
  <si>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</si>
  <si>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</si>
  <si>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</si>
  <si>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</si>
  <si>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</si>
  <si>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</si>
  <si>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</si>
  <si>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</si>
  <si>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</si>
  <si>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</si>
  <si>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</si>
  <si>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</si>
  <si>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</si>
  <si>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</si>
  <si>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</si>
  <si>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</si>
  <si>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</si>
  <si>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</si>
  <si>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</si>
  <si>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</si>
  <si>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</si>
  <si>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</si>
  <si>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</si>
  <si>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</si>
  <si>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</si>
  <si>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</si>
  <si>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</si>
  <si>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</si>
  <si>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</si>
  <si>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</si>
  <si>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</si>
  <si>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</si>
  <si>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</si>
  <si>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</si>
  <si>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</si>
  <si>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</si>
  <si>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</si>
  <si>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</si>
  <si>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</si>
  <si>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</si>
  <si>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</si>
  <si>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</si>
  <si>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</si>
  <si>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</si>
  <si>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</si>
  <si>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</si>
  <si>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</si>
  <si>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</si>
  <si>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</si>
  <si>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</si>
  <si>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</si>
  <si>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</si>
  <si>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</si>
  <si>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</si>
  <si>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</si>
  <si>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</si>
  <si>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</si>
  <si>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</si>
  <si>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</si>
  <si>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</si>
  <si>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</si>
  <si>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</si>
  <si>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</si>
  <si>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</si>
  <si>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</si>
  <si>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</si>
  <si>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</si>
  <si>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</si>
  <si>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</si>
  <si>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</si>
  <si>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</si>
  <si>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</si>
  <si>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</si>
  <si>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</si>
  <si>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</si>
  <si>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</si>
  <si>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</si>
  <si>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</si>
  <si>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</si>
  <si>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</si>
  <si>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</si>
  <si>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</si>
  <si>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</si>
  <si>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</si>
  <si>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</si>
  <si>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</si>
  <si>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</si>
  <si>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</si>
  <si>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</si>
  <si>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</si>
  <si>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</si>
  <si>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</si>
  <si>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</si>
  <si>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</si>
  <si>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</si>
  <si>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</si>
  <si>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</si>
  <si>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</si>
  <si>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</si>
  <si>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</si>
  <si>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</si>
  <si>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</si>
  <si>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</si>
  <si>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</si>
  <si>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</si>
  <si>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</si>
  <si>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</si>
  <si>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</si>
  <si>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</si>
  <si>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</si>
  <si>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</si>
  <si>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</si>
  <si>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</si>
  <si>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</si>
  <si>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</si>
  <si>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</si>
  <si>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</si>
  <si>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</si>
  <si>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</si>
  <si>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</si>
  <si>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</si>
  <si>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</si>
  <si>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</si>
  <si>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</si>
  <si>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</si>
  <si>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</si>
  <si>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</si>
  <si>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</si>
  <si>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</si>
  <si>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</si>
  <si>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</si>
  <si>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</si>
  <si>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</si>
  <si>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</si>
  <si>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</si>
  <si>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</si>
  <si>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</si>
  <si>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</si>
  <si>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</si>
  <si>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</si>
  <si>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</si>
  <si>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</si>
  <si>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</si>
  <si>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</si>
  <si>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</si>
  <si>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</si>
  <si>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</si>
  <si>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</si>
  <si>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</si>
  <si>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</si>
  <si>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</si>
  <si>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</si>
  <si>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</si>
  <si>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</si>
  <si>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</si>
  <si>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</si>
  <si>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</si>
  <si>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</si>
  <si>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</si>
  <si>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</si>
  <si>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</si>
  <si>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</si>
  <si>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</si>
  <si>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</si>
  <si>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</si>
  <si>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</si>
  <si>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</si>
  <si>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</si>
  <si>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</si>
  <si>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</si>
  <si>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</si>
  <si>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</si>
  <si>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</si>
  <si>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</si>
  <si>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</si>
  <si>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</si>
  <si>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</si>
  <si>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</si>
  <si>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</si>
  <si>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</si>
  <si>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</si>
  <si>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</si>
  <si>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</si>
  <si>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</si>
  <si>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</si>
  <si>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</si>
  <si>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</si>
  <si>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</si>
  <si>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</si>
  <si>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</si>
  <si>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</si>
  <si>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</si>
  <si>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</si>
  <si>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</si>
  <si>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</si>
  <si>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</si>
  <si>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</si>
  <si>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</si>
  <si>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</si>
  <si>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</si>
  <si>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</si>
  <si>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</si>
  <si>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</si>
  <si>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</si>
  <si>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</si>
  <si>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</si>
  <si>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</si>
  <si>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</si>
  <si>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</si>
  <si>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</si>
  <si>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</si>
  <si>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</si>
  <si>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</si>
  <si>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</si>
  <si>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</si>
  <si>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</si>
  <si>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</si>
  <si>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</si>
  <si>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</si>
  <si>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</si>
  <si>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</si>
  <si>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</si>
  <si>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</si>
  <si>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</si>
  <si>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</si>
  <si>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</si>
  <si>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</si>
  <si>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</si>
  <si>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</si>
  <si>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</si>
  <si>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</si>
  <si>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</si>
  <si>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</si>
  <si>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</si>
  <si>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</si>
  <si>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</si>
  <si>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</si>
  <si>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</si>
  <si>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</si>
  <si>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</si>
  <si>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</si>
  <si>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</si>
  <si>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</si>
  <si>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</si>
  <si>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</si>
  <si>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</si>
  <si>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</si>
  <si>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</si>
  <si>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</si>
  <si>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</si>
  <si>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</si>
  <si>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</si>
  <si>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</si>
  <si>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</si>
  <si>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</si>
  <si>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</si>
  <si>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</si>
  <si>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</si>
  <si>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</si>
  <si>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</si>
  <si>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</si>
  <si>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</si>
  <si>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</si>
  <si>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</si>
  <si>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</si>
  <si>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</si>
  <si>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</si>
  <si>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</si>
  <si>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</si>
  <si>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</si>
  <si>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</si>
  <si>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</si>
  <si>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</si>
  <si>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</si>
  <si>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</si>
  <si>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</si>
  <si>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</si>
  <si>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</si>
  <si>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</si>
  <si>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</si>
  <si>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</si>
  <si>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</si>
  <si>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</si>
  <si>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</si>
  <si>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</si>
  <si>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</si>
  <si>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</si>
  <si>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</si>
  <si>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</si>
  <si>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</si>
  <si>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</si>
  <si>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</si>
  <si>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</si>
  <si>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</si>
  <si>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</si>
  <si>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</si>
  <si>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</si>
  <si>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</si>
  <si>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</si>
  <si>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</si>
  <si>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</si>
  <si>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</si>
  <si>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</si>
  <si>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</si>
  <si>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</si>
  <si>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</si>
  <si>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</si>
  <si>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</si>
  <si>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</si>
  <si>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</si>
  <si>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</si>
  <si>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</si>
  <si>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</si>
  <si>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</si>
  <si>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</si>
  <si>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</si>
  <si>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</si>
  <si>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</si>
  <si>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</si>
  <si>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</si>
  <si>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</si>
  <si>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</si>
  <si>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</si>
  <si>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</si>
  <si>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</si>
  <si>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</si>
  <si>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</si>
  <si>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</si>
  <si>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</si>
  <si>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</si>
  <si>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</si>
  <si>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</si>
  <si>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</si>
  <si>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</si>
  <si>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</si>
  <si>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</si>
  <si>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</si>
  <si>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</si>
  <si>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</si>
  <si>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</si>
  <si>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</si>
  <si>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</si>
  <si>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</si>
  <si>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</si>
  <si>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</si>
  <si>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</si>
  <si>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</si>
  <si>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</si>
  <si>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</si>
  <si>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</si>
  <si>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</si>
  <si>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</si>
  <si>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</si>
  <si>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</si>
  <si>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</si>
  <si>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</si>
  <si>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</si>
  <si>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</si>
  <si>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</si>
  <si>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</si>
  <si>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</si>
  <si>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</si>
  <si>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</si>
  <si>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</si>
  <si>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</si>
  <si>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</si>
  <si>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</si>
  <si>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</si>
  <si>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</si>
  <si>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</si>
  <si>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</si>
  <si>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</si>
  <si>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</si>
  <si>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</si>
  <si>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</si>
  <si>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</si>
  <si>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</si>
  <si>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</si>
  <si>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</si>
  <si>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</si>
  <si>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</si>
  <si>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</si>
  <si>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</si>
  <si>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</si>
  <si>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</si>
  <si>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</si>
  <si>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</si>
  <si>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</si>
  <si>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</si>
  <si>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</si>
  <si>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</si>
  <si>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</si>
  <si>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</si>
  <si>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</si>
  <si>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</si>
  <si>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</si>
  <si>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</si>
  <si>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</si>
  <si>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</si>
  <si>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</si>
  <si>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</si>
  <si>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</si>
  <si>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</si>
  <si>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</si>
  <si>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</si>
  <si>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</si>
  <si>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</si>
  <si>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</si>
  <si>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</si>
  <si>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</si>
  <si>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</si>
  <si>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</si>
  <si>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</si>
  <si>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</si>
  <si>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</si>
  <si>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</si>
  <si>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</si>
  <si>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</si>
  <si>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</si>
  <si>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</si>
  <si>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</si>
  <si>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</si>
  <si>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</si>
  <si>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</si>
  <si>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</si>
  <si>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</si>
  <si>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</si>
  <si>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</si>
  <si>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</si>
  <si>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</si>
  <si>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</si>
  <si>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</si>
  <si>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</si>
  <si>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</si>
  <si>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</si>
  <si>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</si>
  <si>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</si>
  <si>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</si>
  <si>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</si>
  <si>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</si>
  <si>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</si>
  <si>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</si>
  <si>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</si>
  <si>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</si>
  <si>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</si>
  <si>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</si>
  <si>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</si>
  <si>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</si>
  <si>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</si>
  <si>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</si>
  <si>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</si>
  <si>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</si>
  <si>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</si>
  <si>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</si>
  <si>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</si>
  <si>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</si>
  <si>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</si>
  <si>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</si>
  <si>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</si>
  <si>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</si>
  <si>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</si>
  <si>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</si>
  <si>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</si>
  <si>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</si>
  <si>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</si>
  <si>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</si>
  <si>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</si>
  <si>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</si>
  <si>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</si>
  <si>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</si>
  <si>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</si>
  <si>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</si>
  <si>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</si>
  <si>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</si>
  <si>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</si>
  <si>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</si>
  <si>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</si>
  <si>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</si>
  <si>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</si>
  <si>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</si>
  <si>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</si>
  <si>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</si>
  <si>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</si>
  <si>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</si>
  <si>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</si>
  <si>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</si>
  <si>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</si>
  <si>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</si>
  <si>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</si>
  <si>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</si>
  <si>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</si>
  <si>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</si>
  <si>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</si>
  <si>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</si>
  <si>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</si>
  <si>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</si>
  <si>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</si>
  <si>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</si>
  <si>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</si>
  <si>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</si>
  <si>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</si>
  <si>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</si>
  <si>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</si>
  <si>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</si>
  <si>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</si>
  <si>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</si>
  <si>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</si>
  <si>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</si>
  <si>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</si>
  <si>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</si>
  <si>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</si>
  <si>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</si>
  <si>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</si>
  <si>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</si>
  <si>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</si>
  <si>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</si>
  <si>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</si>
  <si>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</si>
  <si>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</si>
  <si>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</si>
  <si>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</si>
  <si>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</si>
  <si>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</si>
  <si>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</si>
  <si>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</si>
  <si>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</si>
  <si>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</si>
  <si>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</si>
  <si>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</si>
  <si>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</si>
  <si>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</si>
  <si>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</si>
  <si>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</si>
  <si>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</si>
  <si>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</si>
  <si>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</si>
  <si>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</si>
  <si>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</si>
  <si>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</si>
  <si>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</si>
  <si>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</si>
  <si>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</si>
  <si>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</si>
  <si>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</si>
  <si>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</si>
  <si>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</si>
  <si>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</si>
  <si>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</si>
  <si>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</si>
  <si>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</si>
  <si>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</si>
  <si>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</si>
  <si>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</si>
  <si>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</si>
  <si>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</si>
  <si>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</si>
  <si>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</si>
  <si>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</si>
  <si>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</si>
  <si>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</si>
  <si>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</si>
  <si>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</si>
  <si>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</si>
  <si>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</si>
  <si>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</si>
  <si>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</si>
  <si>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</si>
  <si>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</si>
  <si>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</si>
  <si>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</si>
  <si>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</si>
  <si>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</si>
  <si>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</si>
  <si>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</si>
  <si>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</si>
  <si>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</si>
  <si>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</si>
  <si>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</si>
  <si>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</si>
  <si>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</si>
  <si>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</si>
  <si>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</si>
  <si>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</si>
  <si>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</si>
  <si>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</si>
  <si>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</si>
  <si>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</si>
  <si>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</si>
  <si>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</si>
  <si>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</si>
  <si>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</si>
  <si>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</si>
  <si>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</si>
  <si>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</si>
  <si>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</si>
  <si>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</si>
  <si>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</si>
  <si>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</si>
  <si>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</si>
  <si>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</si>
  <si>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</si>
  <si>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</si>
  <si>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</si>
  <si>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</si>
  <si>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</si>
  <si>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</si>
  <si>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</si>
  <si>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</si>
  <si>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</si>
  <si>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</si>
  <si>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</si>
  <si>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</si>
  <si>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</si>
  <si>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</si>
  <si>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</si>
  <si>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</si>
  <si>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</si>
  <si>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</si>
  <si>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</si>
  <si>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</si>
  <si>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</si>
  <si>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</si>
  <si>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</si>
  <si>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</si>
  <si>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</si>
  <si>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</si>
  <si>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</si>
  <si>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</si>
  <si>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</si>
  <si>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</si>
  <si>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</si>
  <si>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</si>
  <si>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</si>
  <si>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</si>
  <si>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</si>
  <si>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</si>
  <si>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</si>
  <si>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</si>
  <si>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</si>
  <si>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</si>
  <si>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</si>
  <si>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</si>
  <si>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</si>
  <si>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</si>
  <si>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</si>
  <si>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</si>
  <si>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</si>
  <si>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</si>
  <si>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</si>
  <si>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</si>
  <si>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</si>
  <si>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</si>
  <si>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</si>
  <si>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</si>
  <si>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</si>
  <si>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</si>
  <si>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</si>
  <si>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</si>
  <si>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</si>
  <si>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</si>
  <si>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</si>
  <si>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</si>
  <si>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</si>
  <si>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</si>
  <si>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</si>
  <si>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</si>
  <si>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</si>
  <si>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</si>
  <si>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</si>
  <si>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</si>
  <si>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</si>
  <si>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</si>
  <si>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</si>
  <si>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</si>
  <si>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</si>
  <si>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</si>
  <si>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</si>
  <si>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</si>
  <si>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</si>
  <si>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</si>
  <si>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</si>
  <si>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</si>
  <si>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</si>
  <si>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</si>
  <si>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</si>
  <si>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</si>
  <si>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</si>
  <si>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</si>
  <si>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</si>
  <si>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</si>
  <si>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</si>
  <si>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</si>
  <si>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</si>
  <si>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</si>
  <si>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</si>
  <si>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</si>
  <si>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</si>
  <si>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</si>
  <si>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</si>
  <si>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</si>
  <si>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</si>
  <si>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</si>
  <si>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</si>
  <si>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</si>
  <si>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</si>
  <si>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</si>
  <si>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</si>
  <si>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</si>
  <si>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</si>
  <si>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</si>
  <si>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</si>
  <si>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</si>
  <si>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</si>
  <si>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</si>
  <si>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</si>
  <si>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</si>
  <si>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</si>
  <si>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</si>
  <si>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</si>
  <si>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</si>
  <si>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</si>
  <si>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</si>
  <si>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</si>
  <si>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</si>
  <si>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</si>
  <si>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</si>
  <si>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</si>
  <si>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</si>
  <si>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</si>
  <si>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</si>
  <si>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</si>
  <si>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</si>
  <si>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</si>
  <si>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</si>
  <si>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</si>
  <si>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</si>
  <si>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</si>
  <si>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</si>
  <si>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</si>
  <si>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</si>
  <si>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</si>
  <si>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</si>
  <si>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</si>
  <si>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</si>
  <si>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</si>
  <si>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</si>
  <si>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</si>
  <si>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</si>
  <si>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</si>
  <si>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</si>
  <si>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</si>
  <si>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</si>
  <si>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</si>
  <si>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</si>
  <si>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</si>
  <si>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</si>
  <si>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</si>
  <si>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</si>
  <si>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</si>
  <si>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</si>
  <si>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</si>
  <si>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</si>
  <si>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</si>
  <si>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</si>
  <si>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</si>
  <si>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</si>
  <si>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</si>
  <si>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</si>
  <si>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</si>
  <si>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</si>
  <si>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</si>
  <si>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</si>
  <si>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</si>
  <si>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</si>
  <si>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</si>
  <si>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</si>
  <si>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</si>
  <si>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</si>
  <si>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</si>
  <si>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</si>
  <si>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</si>
  <si>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</si>
  <si>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</si>
  <si>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</si>
  <si>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</si>
  <si>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</si>
  <si>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</si>
  <si>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</si>
  <si>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</si>
  <si>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</si>
  <si>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</si>
  <si>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</si>
  <si>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</si>
  <si>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</si>
  <si>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</si>
  <si>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</si>
  <si>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</si>
  <si>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</si>
  <si>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</si>
  <si>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</si>
  <si>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</si>
  <si>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</si>
  <si>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</si>
  <si>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</si>
  <si>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</si>
  <si>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</si>
  <si>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</si>
  <si>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</si>
  <si>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</si>
  <si>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</si>
  <si>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</si>
  <si>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</si>
  <si>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</si>
  <si>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</si>
  <si>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</si>
  <si>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</si>
  <si>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</si>
  <si>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</si>
  <si>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</si>
  <si>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</si>
  <si>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</si>
  <si>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</si>
  <si>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</si>
  <si>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</si>
  <si>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</si>
  <si>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</si>
  <si>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</si>
  <si>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</si>
  <si>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</si>
  <si>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</si>
  <si>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</si>
  <si>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</si>
  <si>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</si>
  <si>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</si>
  <si>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</si>
  <si>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</si>
  <si>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</si>
  <si>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</si>
  <si>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</si>
  <si>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</si>
  <si>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</si>
  <si>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</si>
  <si>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</si>
  <si>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</si>
  <si>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</si>
  <si>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</si>
  <si>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</si>
  <si>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</si>
  <si>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</si>
  <si>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</si>
  <si>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</si>
  <si>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</si>
  <si>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</si>
  <si>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</si>
  <si>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</si>
  <si>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</si>
  <si>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</si>
  <si>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</si>
  <si>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</si>
  <si>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</si>
  <si>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</si>
  <si>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</si>
  <si>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</si>
  <si>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</si>
  <si>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</si>
  <si>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</si>
  <si>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</si>
  <si>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</si>
  <si>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</si>
  <si>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</si>
  <si>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</si>
  <si>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</si>
  <si>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</si>
  <si>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</si>
  <si>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</si>
  <si>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</si>
  <si>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</si>
  <si>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</si>
  <si>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</si>
  <si>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</si>
  <si>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</si>
  <si>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</si>
  <si>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</si>
  <si>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</si>
  <si>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</si>
  <si>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</si>
  <si>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</si>
  <si>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</si>
  <si>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</si>
  <si>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</si>
  <si>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</si>
  <si>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</si>
  <si>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</si>
  <si>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</si>
  <si>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</si>
  <si>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</si>
  <si>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</si>
  <si>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</si>
  <si>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</si>
  <si>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</si>
  <si>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</si>
  <si>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</si>
  <si>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</si>
  <si>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</si>
  <si>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</si>
  <si>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</si>
  <si>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</si>
  <si>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</si>
  <si>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</si>
  <si>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</si>
  <si>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</si>
  <si>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</si>
  <si>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</si>
  <si>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</si>
  <si>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</si>
  <si>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</si>
  <si>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</si>
  <si>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</si>
  <si>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</si>
  <si>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</si>
  <si>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</si>
  <si>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</si>
  <si>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</si>
  <si>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</si>
  <si>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</si>
  <si>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</si>
  <si>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</si>
  <si>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</si>
  <si>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</si>
  <si>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</si>
  <si>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</si>
  <si>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</si>
  <si>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</si>
  <si>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</si>
  <si>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</si>
  <si>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</si>
  <si>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</si>
  <si>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</si>
  <si>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</si>
  <si>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</si>
  <si>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</si>
  <si>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</si>
  <si>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</si>
  <si>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</si>
  <si>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</si>
  <si>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</si>
  <si>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</si>
  <si>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</si>
  <si>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</si>
  <si>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</si>
  <si>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</si>
  <si>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</si>
  <si>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</si>
  <si>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</si>
  <si>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</si>
  <si>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</si>
  <si>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</si>
  <si>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</si>
  <si>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</si>
  <si>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</si>
  <si>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</si>
  <si>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</si>
  <si>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</si>
  <si>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</si>
  <si>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</si>
  <si>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</si>
  <si>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</si>
  <si>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</si>
  <si>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</si>
  <si>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</si>
  <si>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</si>
  <si>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</si>
  <si>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</si>
  <si>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</si>
  <si>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</si>
  <si>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</si>
  <si>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</si>
  <si>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</si>
  <si>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</si>
  <si>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</si>
  <si>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</si>
  <si>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</si>
  <si>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</si>
  <si>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</si>
  <si>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</si>
  <si>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</si>
  <si>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</si>
  <si>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</si>
  <si>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</si>
  <si>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</si>
  <si>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</si>
  <si>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</si>
  <si>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</si>
  <si>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</si>
  <si>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</si>
  <si>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</si>
  <si>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</si>
  <si>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</si>
  <si>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</si>
  <si>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</si>
  <si>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</si>
  <si>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</si>
  <si>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</si>
  <si>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</si>
  <si>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</si>
  <si>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</si>
  <si>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</si>
  <si>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</si>
  <si>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</si>
  <si>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</si>
  <si>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</si>
  <si>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</si>
  <si>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</si>
  <si>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</si>
  <si>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</si>
  <si>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</si>
  <si>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</si>
  <si>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</si>
  <si>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</si>
  <si>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</si>
  <si>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</si>
  <si>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</si>
  <si>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</si>
  <si>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</si>
  <si>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</si>
  <si>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</si>
  <si>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</si>
  <si>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</si>
  <si>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</si>
  <si>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</si>
  <si>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</si>
  <si>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</si>
  <si>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</si>
  <si>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</si>
  <si>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</si>
  <si>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</si>
  <si>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</si>
  <si>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</si>
  <si>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</si>
  <si>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</si>
  <si>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</si>
  <si>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</si>
  <si>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</si>
  <si>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</si>
  <si>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</si>
  <si>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</si>
  <si>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</si>
  <si>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</si>
  <si>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</si>
  <si>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</si>
  <si>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</si>
  <si>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</si>
  <si>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</si>
  <si>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</si>
  <si>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</si>
  <si>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</si>
  <si>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</si>
  <si>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</si>
  <si>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</si>
  <si>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</si>
  <si>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</si>
  <si>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</si>
  <si>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</si>
  <si>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</si>
  <si>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</si>
  <si>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</si>
  <si>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</si>
  <si>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</si>
  <si>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</si>
  <si>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</si>
  <si>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</si>
  <si>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</si>
  <si>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</si>
  <si>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</si>
  <si>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</si>
  <si>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</si>
  <si>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</si>
  <si>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</si>
  <si>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</si>
  <si>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</si>
  <si>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</si>
  <si>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</si>
  <si>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</si>
  <si>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</si>
  <si>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</si>
  <si>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</si>
  <si>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</si>
  <si>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</si>
  <si>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</si>
  <si>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</si>
  <si>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</si>
  <si>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</si>
  <si>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</si>
  <si>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</si>
  <si>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</si>
  <si>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</si>
  <si>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</si>
  <si>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</si>
  <si>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</si>
  <si>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</si>
  <si>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</si>
  <si>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</si>
  <si>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</si>
  <si>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</si>
  <si>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</si>
  <si>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</si>
  <si>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</si>
  <si>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</si>
  <si>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</si>
  <si>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</si>
  <si>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</si>
  <si>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</si>
  <si>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</si>
  <si>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</si>
  <si>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</si>
  <si>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</si>
  <si>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</si>
  <si>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</si>
  <si>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</si>
  <si>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</si>
  <si>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</si>
  <si>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</si>
  <si>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</si>
  <si>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</si>
  <si>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</si>
  <si>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</si>
  <si>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</si>
  <si>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</si>
  <si>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</si>
  <si>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</si>
  <si>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</si>
  <si>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</si>
  <si>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</si>
  <si>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</si>
  <si>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</si>
  <si>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</si>
  <si>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</si>
  <si>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</si>
  <si>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</si>
  <si>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</si>
  <si>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</si>
  <si>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</si>
  <si>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</si>
  <si>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</si>
  <si>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</si>
  <si>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</si>
  <si>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</si>
  <si>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</si>
  <si>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</si>
  <si>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</si>
  <si>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</si>
  <si>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</si>
  <si>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</si>
  <si>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</si>
  <si>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</si>
  <si>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</si>
  <si>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</si>
  <si>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</si>
  <si>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</si>
  <si>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</si>
  <si>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</si>
  <si>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</si>
  <si>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</si>
  <si>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</si>
  <si>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</si>
  <si>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</si>
  <si>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</si>
  <si>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</si>
  <si>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</si>
  <si>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</si>
  <si>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</si>
  <si>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</si>
  <si>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</si>
  <si>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</si>
  <si>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</si>
  <si>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</si>
  <si>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</si>
  <si>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</si>
  <si>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</si>
  <si>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</si>
  <si>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</si>
  <si>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</si>
  <si>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</si>
  <si>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</si>
  <si>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</si>
  <si>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</si>
  <si>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</si>
  <si>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</si>
  <si>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</si>
  <si>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</si>
  <si>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</si>
  <si>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</si>
  <si>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</si>
  <si>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</si>
  <si>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</si>
  <si>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</si>
  <si>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</si>
  <si>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</si>
  <si>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</si>
  <si>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</si>
  <si>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</si>
  <si>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</si>
  <si>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</si>
  <si>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</si>
  <si>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</si>
  <si>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</si>
  <si>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</si>
  <si>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</si>
  <si>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</si>
  <si>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</si>
  <si>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</si>
  <si>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</si>
  <si>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</si>
  <si>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</si>
  <si>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</si>
  <si>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</si>
  <si>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</si>
  <si>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</si>
  <si>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</si>
  <si>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</si>
  <si>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</si>
  <si>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</si>
  <si>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</si>
  <si>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</si>
  <si>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</si>
  <si>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</si>
  <si>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</si>
  <si>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</si>
  <si>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</si>
  <si>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</si>
  <si>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</si>
  <si>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</si>
  <si>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</si>
  <si>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</si>
  <si>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</si>
  <si>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</si>
  <si>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</si>
  <si>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</si>
  <si>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</si>
  <si>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</si>
  <si>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</si>
  <si>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</si>
  <si>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</si>
  <si>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</si>
  <si>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</si>
  <si>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</si>
  <si>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</si>
  <si>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</si>
  <si>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</si>
  <si>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</si>
  <si>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</si>
  <si>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</si>
  <si>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</si>
  <si>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</si>
  <si>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</si>
  <si>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</si>
  <si>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</si>
  <si>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</si>
  <si>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</si>
  <si>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</si>
  <si>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</si>
  <si>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</si>
  <si>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</si>
  <si>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</si>
  <si>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</si>
  <si>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</si>
  <si>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</si>
  <si>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</si>
  <si>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</si>
  <si>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</si>
  <si>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</si>
  <si>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</si>
  <si>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</si>
  <si>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</si>
  <si>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</si>
  <si>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</si>
  <si>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</si>
  <si>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</si>
  <si>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</si>
  <si>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</si>
  <si>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</si>
  <si>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</si>
  <si>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</si>
  <si>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</si>
  <si>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</si>
  <si>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</si>
  <si>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</si>
  <si>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</si>
  <si>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</si>
  <si>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</si>
  <si>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</si>
  <si>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</si>
  <si>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</si>
  <si>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</si>
  <si>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</si>
  <si>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</si>
  <si>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</si>
  <si>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</si>
  <si>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</si>
  <si>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</si>
  <si>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</si>
  <si>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</si>
  <si>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</si>
  <si>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</si>
  <si>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</si>
  <si>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</si>
  <si>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</si>
  <si>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</si>
  <si>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</si>
  <si>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</si>
  <si>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</si>
  <si>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</si>
  <si>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</si>
  <si>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</si>
  <si>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</si>
  <si>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</si>
  <si>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</si>
  <si>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</si>
  <si>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</si>
  <si>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</si>
  <si>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</si>
  <si>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</si>
  <si>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</si>
  <si>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</si>
  <si>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</si>
  <si>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</si>
  <si>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</si>
  <si>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</si>
  <si>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</si>
  <si>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</si>
  <si>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</si>
  <si>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</si>
  <si>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</si>
  <si>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</si>
  <si>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</si>
  <si>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</si>
  <si>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</si>
  <si>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</si>
  <si>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</si>
  <si>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</si>
  <si>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</si>
  <si>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</si>
  <si>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</si>
  <si>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</si>
  <si>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</si>
  <si>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</si>
  <si>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</si>
  <si>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</si>
  <si>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</si>
  <si>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</si>
  <si>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</si>
  <si>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</si>
  <si>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</si>
  <si>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</si>
  <si>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</si>
  <si>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</si>
  <si>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</si>
  <si>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</si>
  <si>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</si>
  <si>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</si>
  <si>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</si>
  <si>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</si>
  <si>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</si>
  <si>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</si>
  <si>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</si>
  <si>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</si>
  <si>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</si>
  <si>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</si>
  <si>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</si>
  <si>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</si>
  <si>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</si>
  <si>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</si>
  <si>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</si>
  <si>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</si>
  <si>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</si>
  <si>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</si>
  <si>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</si>
  <si>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</si>
  <si>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</si>
  <si>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</si>
  <si>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</si>
  <si>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</si>
  <si>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</si>
  <si>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</si>
  <si>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</si>
  <si>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</si>
  <si>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</si>
  <si>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</si>
  <si>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</si>
  <si>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</si>
  <si>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</si>
  <si>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</si>
  <si>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</si>
  <si>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</si>
  <si>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</si>
  <si>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</si>
  <si>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</si>
  <si>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</si>
  <si>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</si>
  <si>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</si>
  <si>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</si>
  <si>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</si>
  <si>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</si>
  <si>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</si>
  <si>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</si>
  <si>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</si>
  <si>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</si>
  <si>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</si>
  <si>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</si>
  <si>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</si>
  <si>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</si>
  <si>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</si>
  <si>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</si>
  <si>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</si>
  <si>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</si>
  <si>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</si>
  <si>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</si>
  <si>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</si>
  <si>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</si>
  <si>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</si>
  <si>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</si>
  <si>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</si>
  <si>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</si>
  <si>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</si>
  <si>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</si>
  <si>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</si>
  <si>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</si>
  <si>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</si>
  <si>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</si>
  <si>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</si>
  <si>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</si>
  <si>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</si>
  <si>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</si>
  <si>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</si>
  <si>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</si>
  <si>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</si>
  <si>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</si>
  <si>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</si>
  <si>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</si>
  <si>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</si>
  <si>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</si>
  <si>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</si>
  <si>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</si>
  <si>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</si>
  <si>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</si>
  <si>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</si>
  <si>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</si>
  <si>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</si>
  <si>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</si>
  <si>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</si>
  <si>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</si>
  <si>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</si>
  <si>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</si>
  <si>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</si>
  <si>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</si>
  <si>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</si>
  <si>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</si>
  <si>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</si>
  <si>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</si>
  <si>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</si>
  <si>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</si>
  <si>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</si>
  <si>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</si>
  <si>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</si>
  <si>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</si>
  <si>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</si>
  <si>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</si>
  <si>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</si>
  <si>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</si>
  <si>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</si>
  <si>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</si>
  <si>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</si>
  <si>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</si>
  <si>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</si>
  <si>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</si>
  <si>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</si>
  <si>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</si>
  <si>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</si>
  <si>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</si>
  <si>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</si>
  <si>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</si>
  <si>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</si>
  <si>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</si>
  <si>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</si>
  <si>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</si>
  <si>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</si>
  <si>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</si>
  <si>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</si>
  <si>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</si>
  <si>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</si>
  <si>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</si>
  <si>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</si>
  <si>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</si>
  <si>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</si>
  <si>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</si>
  <si>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</si>
  <si>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</si>
  <si>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</si>
  <si>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</si>
  <si>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</si>
  <si>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</si>
  <si>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</si>
  <si>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</si>
  <si>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</si>
  <si>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</si>
  <si>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</si>
  <si>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</si>
  <si>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</si>
  <si>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</si>
  <si>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</si>
  <si>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</si>
  <si>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</si>
  <si>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</si>
  <si>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</si>
  <si>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</si>
  <si>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</si>
  <si>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</si>
  <si>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</si>
  <si>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</si>
  <si>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</si>
  <si>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</si>
  <si>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</si>
  <si>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</si>
  <si>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</si>
  <si>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</si>
  <si>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</si>
  <si>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</si>
  <si>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</si>
  <si>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</si>
  <si>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</si>
  <si>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</si>
  <si>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</si>
  <si>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</si>
  <si>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</si>
  <si>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</si>
  <si>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</si>
  <si>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</si>
  <si>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</si>
  <si>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</si>
  <si>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</si>
  <si>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</si>
  <si>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</si>
  <si>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</si>
  <si>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</si>
  <si>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</si>
  <si>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</si>
  <si>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</si>
  <si>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</si>
  <si>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</si>
  <si>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</si>
  <si>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</si>
  <si>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</si>
  <si>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</si>
  <si>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</si>
  <si>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</si>
  <si>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</si>
  <si>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</si>
  <si>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</si>
  <si>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</si>
  <si>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</si>
  <si>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</si>
  <si>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</si>
  <si>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</si>
  <si>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</si>
  <si>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</si>
  <si>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</si>
  <si>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</si>
  <si>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</si>
  <si>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</si>
  <si>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</si>
  <si>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</si>
  <si>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</si>
  <si>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</si>
  <si>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</si>
  <si>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</si>
  <si>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</si>
  <si>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</si>
  <si>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</si>
  <si>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</si>
  <si>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</si>
  <si>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</si>
  <si>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</si>
  <si>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</si>
  <si>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</si>
  <si>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</si>
  <si>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</si>
  <si>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</si>
  <si>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</si>
  <si>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</si>
  <si>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</si>
  <si>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</si>
  <si>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</si>
  <si>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</si>
  <si>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</si>
  <si>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</si>
  <si>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</si>
  <si>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</si>
  <si>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</si>
  <si>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</si>
  <si>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</si>
  <si>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</si>
  <si>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</si>
  <si>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</si>
  <si>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</si>
  <si>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</si>
  <si>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</si>
  <si>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</si>
  <si>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</si>
  <si>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</si>
  <si>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</si>
  <si>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</si>
  <si>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</si>
  <si>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</si>
  <si>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</si>
  <si>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</si>
  <si>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</si>
  <si>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</si>
  <si>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</si>
  <si>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</si>
  <si>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</si>
  <si>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</si>
  <si>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</si>
  <si>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</si>
  <si>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</si>
  <si>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</si>
  <si>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</si>
  <si>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</si>
  <si>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</si>
  <si>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</si>
  <si>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</si>
  <si>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</si>
  <si>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</si>
  <si>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</si>
  <si>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</si>
  <si>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</si>
  <si>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</si>
  <si>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</si>
  <si>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</si>
  <si>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</si>
  <si>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</si>
  <si>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</si>
  <si>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</si>
  <si>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</si>
  <si>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</si>
  <si>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</si>
  <si>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</si>
  <si>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</si>
  <si>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</si>
  <si>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</si>
  <si>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</si>
  <si>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</si>
  <si>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</si>
  <si>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</si>
  <si>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</si>
  <si>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</si>
  <si>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</si>
  <si>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</si>
  <si>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</si>
  <si>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</si>
  <si>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</si>
  <si>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</si>
  <si>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</si>
  <si>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</si>
  <si>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</si>
  <si>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</si>
  <si>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</si>
  <si>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</si>
  <si>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</si>
  <si>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</si>
  <si>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</si>
  <si>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</si>
  <si>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</si>
  <si>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</si>
  <si>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</si>
  <si>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</si>
  <si>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</si>
  <si>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</si>
  <si>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</si>
  <si>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</si>
  <si>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</si>
  <si>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</si>
  <si>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</si>
  <si>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</si>
  <si>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</si>
  <si>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</si>
  <si>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</si>
  <si>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</si>
  <si>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</si>
  <si>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</si>
  <si>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</si>
  <si>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</si>
  <si>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</si>
  <si>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</si>
  <si>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</si>
  <si>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</si>
  <si>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</si>
  <si>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</si>
  <si>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</si>
  <si>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</si>
  <si>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</si>
  <si>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</si>
  <si>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</si>
  <si>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</si>
  <si>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</si>
  <si>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</si>
  <si>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</si>
  <si>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</si>
  <si>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</si>
  <si>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</si>
  <si>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</si>
  <si>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</si>
  <si>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</si>
  <si>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</si>
  <si>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</si>
  <si>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</si>
  <si>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</si>
  <si>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</si>
  <si>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</si>
  <si>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</si>
  <si>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</si>
  <si>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</si>
  <si>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</si>
  <si>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</si>
  <si>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</si>
  <si>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</si>
  <si>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</si>
  <si>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</si>
  <si>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</si>
  <si>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</si>
  <si>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</si>
  <si>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</si>
  <si>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</si>
  <si>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</si>
  <si>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</si>
  <si>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</si>
  <si>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</si>
  <si>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</si>
  <si>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</si>
  <si>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</si>
  <si>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</si>
  <si>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</si>
  <si>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</si>
  <si>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</si>
  <si>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</si>
  <si>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</si>
  <si>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</si>
  <si>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</si>
  <si>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</si>
  <si>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</si>
  <si>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</si>
  <si>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</si>
  <si>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</si>
  <si>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</si>
  <si>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</si>
  <si>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</si>
  <si>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</si>
  <si>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</si>
  <si>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</si>
  <si>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</si>
  <si>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</si>
  <si>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</si>
  <si>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</si>
  <si>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</si>
  <si>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</si>
  <si>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</si>
  <si>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</si>
  <si>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</si>
  <si>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</si>
  <si>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</si>
  <si>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</si>
  <si>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</si>
  <si>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</si>
  <si>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</si>
  <si>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</si>
  <si>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</si>
  <si>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</si>
  <si>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</si>
  <si>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</si>
  <si>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</si>
  <si>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</si>
  <si>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</si>
  <si>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</si>
  <si>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</si>
  <si>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</si>
  <si>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</si>
  <si>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</si>
  <si>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</si>
  <si>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</si>
  <si>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</si>
  <si>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</si>
  <si>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</si>
  <si>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</si>
  <si>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</si>
  <si>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</si>
  <si>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</si>
  <si>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</si>
  <si>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</si>
  <si>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</si>
  <si>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</si>
  <si>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</si>
  <si>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</si>
  <si>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</si>
  <si>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</si>
  <si>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</si>
  <si>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</si>
  <si>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</si>
  <si>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</si>
  <si>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</si>
  <si>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</si>
  <si>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</si>
  <si>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</si>
  <si>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</si>
  <si>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</si>
  <si>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</si>
  <si>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</si>
  <si>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</si>
  <si>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</si>
  <si>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</si>
  <si>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</si>
  <si>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</si>
  <si>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</si>
  <si>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</si>
  <si>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</si>
  <si>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</si>
  <si>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</si>
  <si>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</si>
  <si>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</si>
  <si>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</si>
  <si>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</si>
  <si>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</si>
  <si>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</si>
  <si>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</si>
  <si>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</si>
  <si>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</si>
  <si>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</si>
  <si>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</si>
  <si>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</si>
  <si>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</si>
  <si>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</si>
  <si>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</si>
  <si>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</si>
  <si>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</si>
  <si>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</si>
  <si>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</si>
  <si>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</si>
  <si>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</si>
  <si>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</si>
  <si>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</si>
  <si>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</si>
  <si>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</si>
  <si>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</si>
  <si>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</si>
  <si>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</si>
  <si>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</si>
  <si>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</si>
  <si>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</si>
  <si>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</si>
  <si>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</si>
  <si>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</si>
  <si>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</si>
  <si>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</si>
  <si>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</si>
  <si>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</si>
  <si>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</si>
  <si>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</si>
  <si>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</si>
  <si>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</si>
  <si>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</si>
  <si>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</si>
  <si>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</si>
  <si>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</si>
  <si>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</si>
  <si>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</si>
  <si>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</si>
  <si>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</si>
  <si>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</si>
  <si>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</si>
  <si>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</si>
  <si>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</si>
  <si>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</si>
  <si>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</si>
  <si>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</si>
  <si>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</si>
  <si>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</si>
  <si>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</si>
  <si>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</si>
  <si>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</si>
  <si>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</si>
  <si>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</si>
  <si>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</si>
  <si>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</si>
  <si>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</si>
  <si>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</si>
  <si>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</si>
  <si>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</si>
  <si>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</si>
  <si>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</si>
  <si>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</si>
  <si>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</si>
  <si>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</si>
  <si>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</si>
  <si>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</si>
  <si>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</si>
  <si>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</si>
  <si>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</si>
  <si>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</si>
  <si>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</si>
  <si>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</si>
  <si>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</si>
  <si>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</si>
  <si>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</si>
  <si>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</si>
  <si>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</si>
  <si>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</si>
  <si>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</si>
  <si>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</si>
  <si>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</si>
  <si>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</si>
  <si>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</si>
  <si>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</si>
  <si>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</si>
  <si>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</si>
  <si>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</si>
  <si>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</si>
  <si>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</si>
  <si>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</si>
  <si>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</si>
  <si>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</si>
  <si>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</si>
  <si>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</si>
  <si>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</si>
  <si>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</si>
  <si>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</si>
  <si>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</si>
  <si>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</si>
  <si>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</si>
  <si>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</si>
  <si>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</si>
  <si>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</si>
  <si>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</si>
  <si>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</si>
  <si>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</si>
  <si>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</si>
  <si>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</si>
  <si>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</si>
  <si>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</si>
  <si>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</si>
  <si>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</si>
  <si>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</si>
  <si>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</si>
  <si>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</si>
  <si>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</si>
  <si>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</si>
  <si>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</si>
  <si>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</si>
  <si>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</si>
  <si>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</si>
  <si>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</si>
  <si>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</si>
  <si>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</si>
  <si>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</si>
  <si>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</si>
  <si>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</si>
  <si>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</si>
  <si>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</si>
  <si>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</si>
  <si>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</si>
  <si>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</si>
  <si>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</si>
  <si>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</si>
  <si>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</si>
  <si>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</si>
  <si>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</si>
  <si>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</si>
  <si>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</si>
  <si>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</si>
  <si>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</si>
  <si>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</si>
  <si>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</si>
  <si>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</si>
  <si>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</si>
  <si>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</si>
  <si>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</si>
  <si>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</si>
  <si>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</si>
  <si>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</si>
  <si>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</si>
  <si>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</si>
  <si>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</si>
  <si>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</si>
  <si>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</si>
  <si>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</si>
  <si>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</si>
  <si>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</si>
  <si>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</si>
  <si>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</si>
  <si>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</si>
  <si>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</si>
  <si>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</si>
  <si>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</si>
  <si>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</si>
  <si>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</si>
  <si>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</si>
  <si>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</si>
  <si>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</si>
  <si>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</si>
  <si>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</si>
  <si>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</si>
  <si>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</si>
  <si>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</si>
  <si>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</si>
  <si>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</si>
  <si>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</si>
  <si>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</si>
  <si>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</si>
  <si>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</si>
  <si>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</si>
  <si>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</si>
  <si>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</si>
  <si>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</si>
  <si>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</si>
  <si>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</si>
  <si>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</si>
  <si>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</si>
  <si>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</si>
  <si>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</si>
  <si>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</si>
  <si>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</si>
  <si>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</si>
  <si>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</si>
  <si>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</si>
  <si>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</si>
  <si>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</si>
  <si>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</si>
  <si>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</si>
  <si>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</si>
  <si>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</si>
  <si>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</si>
  <si>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</si>
  <si>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</si>
  <si>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</si>
  <si>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</si>
  <si>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</si>
  <si>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</si>
  <si>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</si>
  <si>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</si>
  <si>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</si>
  <si>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</si>
  <si>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</si>
  <si>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</si>
  <si>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</si>
  <si>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</si>
  <si>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</si>
  <si>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</si>
  <si>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</si>
  <si>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</si>
  <si>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</si>
  <si>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</si>
  <si>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</si>
  <si>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</si>
  <si>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</si>
  <si>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</si>
  <si>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</si>
  <si>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</si>
  <si>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</si>
  <si>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</si>
  <si>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</si>
  <si>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</si>
  <si>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</si>
  <si>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</si>
  <si>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</si>
  <si>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</si>
  <si>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</si>
  <si>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</si>
  <si>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</si>
  <si>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</si>
  <si>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</si>
  <si>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</si>
  <si>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</si>
  <si>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</si>
  <si>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</si>
  <si>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</si>
  <si>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</si>
  <si>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</si>
  <si>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</si>
  <si>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</si>
  <si>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</si>
  <si>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</si>
  <si>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</si>
  <si>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</si>
  <si>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</si>
  <si>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</si>
  <si>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</si>
  <si>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</si>
  <si>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</si>
  <si>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</si>
  <si>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</si>
  <si>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</si>
  <si>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</si>
  <si>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</si>
  <si>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</si>
  <si>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</si>
  <si>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</si>
  <si>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</si>
  <si>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</si>
  <si>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</si>
  <si>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</si>
  <si>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</si>
  <si>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</si>
  <si>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</si>
  <si>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</si>
  <si>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</si>
  <si>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</si>
  <si>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</si>
  <si>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</si>
  <si>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</si>
  <si>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</si>
  <si>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</si>
  <si>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</si>
  <si>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</si>
  <si>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</si>
  <si>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</si>
  <si>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</si>
  <si>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</si>
  <si>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</si>
  <si>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</si>
  <si>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</si>
  <si>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</si>
  <si>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</si>
  <si>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</si>
  <si>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</si>
  <si>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</si>
  <si>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</si>
  <si>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</si>
  <si>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</si>
  <si>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</si>
  <si>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</si>
  <si>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</si>
  <si>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</si>
  <si>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</si>
  <si>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</si>
  <si>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</si>
  <si>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</si>
  <si>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</si>
  <si>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</si>
  <si>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</si>
  <si>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</si>
  <si>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</si>
  <si>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</si>
  <si>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</si>
  <si>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</si>
  <si>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</si>
  <si>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</si>
  <si>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</si>
  <si>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</si>
  <si>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</si>
  <si>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</si>
  <si>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</si>
  <si>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</si>
  <si>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</si>
  <si>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</si>
  <si>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</si>
  <si>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</si>
  <si>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</si>
  <si>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</si>
  <si>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</si>
  <si>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</si>
  <si>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</si>
  <si>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</si>
  <si>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</si>
  <si>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</si>
  <si>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</si>
  <si>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</si>
  <si>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</si>
  <si>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</si>
  <si>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</si>
  <si>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</si>
  <si>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</si>
  <si>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</si>
  <si>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</si>
  <si>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</si>
  <si>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</si>
  <si>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</si>
  <si>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</si>
  <si>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</si>
  <si>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</si>
  <si>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</si>
  <si>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</si>
  <si>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</si>
  <si>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</si>
  <si>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</si>
  <si>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</si>
  <si>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</si>
  <si>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</si>
  <si>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</si>
  <si>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</si>
  <si>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</si>
  <si>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</si>
  <si>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</si>
  <si>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</si>
  <si>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</si>
  <si>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</si>
  <si>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</si>
  <si>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</si>
  <si>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</si>
  <si>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</si>
  <si>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</si>
  <si>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</si>
  <si>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</si>
  <si>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</si>
  <si>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</si>
  <si>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</si>
  <si>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</si>
  <si>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</si>
  <si>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</si>
  <si>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</si>
  <si>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</si>
  <si>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</si>
  <si>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</si>
  <si>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</si>
  <si>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</si>
  <si>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</si>
  <si>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</si>
  <si>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</si>
  <si>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</si>
  <si>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</si>
  <si>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</si>
  <si>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</si>
  <si>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</si>
  <si>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</si>
  <si>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</si>
  <si>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</si>
  <si>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</si>
  <si>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</si>
  <si>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</si>
  <si>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</si>
  <si>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</si>
  <si>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</si>
  <si>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</si>
  <si>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</si>
  <si>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</si>
  <si>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</si>
  <si>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</si>
  <si>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</si>
  <si>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</si>
  <si>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</si>
  <si>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</si>
  <si>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</si>
  <si>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</si>
  <si>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</si>
  <si>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</si>
  <si>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</si>
  <si>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</si>
  <si>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</si>
  <si>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</si>
  <si>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</si>
  <si>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</si>
  <si>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</si>
  <si>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</si>
  <si>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</si>
  <si>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</si>
  <si>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</si>
  <si>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</si>
  <si>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</si>
  <si>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</si>
  <si>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</si>
  <si>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</si>
  <si>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</si>
  <si>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</si>
  <si>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</si>
  <si>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</si>
  <si>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</si>
  <si>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</si>
  <si>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</si>
  <si>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</si>
  <si>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</si>
  <si>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</si>
  <si>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</si>
  <si>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</si>
  <si>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</si>
  <si>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</si>
  <si>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</si>
  <si>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</si>
  <si>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</si>
  <si>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</si>
  <si>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</si>
  <si>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</si>
  <si>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</si>
  <si>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</si>
  <si>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</si>
  <si>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</si>
  <si>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</si>
  <si>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</si>
  <si>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</si>
  <si>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</si>
  <si>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</si>
  <si>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</si>
  <si>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</si>
  <si>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</si>
  <si>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</si>
  <si>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</si>
  <si>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</si>
  <si>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</si>
  <si>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</si>
  <si>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</si>
  <si>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</si>
  <si>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</si>
  <si>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</si>
  <si>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</si>
  <si>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</si>
  <si>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</si>
  <si>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</si>
  <si>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</si>
  <si>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</si>
  <si>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</si>
  <si>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</si>
  <si>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</si>
  <si>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</si>
  <si>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</si>
  <si>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</si>
  <si>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</si>
  <si>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</si>
  <si>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</si>
  <si>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</si>
  <si>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</si>
  <si>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</si>
  <si>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</si>
  <si>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</si>
  <si>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</si>
  <si>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</si>
  <si>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</si>
  <si>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</si>
  <si>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</si>
  <si>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</si>
  <si>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</si>
  <si>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</si>
  <si>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</si>
  <si>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</si>
  <si>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</si>
  <si>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</si>
  <si>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</si>
  <si>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</si>
  <si>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</si>
  <si>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</si>
  <si>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</si>
  <si>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</si>
  <si>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</si>
  <si>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</si>
  <si>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</si>
  <si>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</si>
  <si>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</si>
  <si>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</si>
  <si>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</si>
  <si>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</si>
  <si>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</si>
  <si>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</si>
  <si>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</si>
  <si>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</si>
  <si>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</si>
  <si>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</si>
  <si>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</si>
  <si>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</si>
  <si>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</si>
  <si>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</si>
  <si>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</si>
  <si>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</si>
  <si>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</si>
  <si>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</si>
  <si>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</si>
  <si>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</si>
  <si>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</si>
  <si>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</si>
  <si>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</si>
  <si>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</si>
  <si>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</si>
  <si>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</si>
  <si>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</si>
  <si>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</si>
  <si>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</si>
  <si>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</si>
  <si>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</si>
  <si>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</si>
  <si>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</si>
  <si>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</si>
  <si>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</si>
  <si>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</si>
  <si>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</si>
  <si>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</si>
  <si>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</si>
  <si>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</si>
  <si>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</si>
  <si>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</si>
  <si>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</si>
  <si>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</si>
  <si>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</si>
  <si>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</si>
  <si>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</si>
  <si>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</si>
  <si>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</si>
  <si>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</si>
  <si>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</si>
  <si>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</si>
  <si>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</si>
  <si>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</si>
  <si>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</si>
  <si>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</si>
  <si>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</si>
  <si>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</si>
  <si>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</si>
  <si>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</si>
  <si>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</si>
  <si>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</si>
  <si>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</si>
  <si>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</si>
  <si>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</si>
  <si>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</si>
  <si>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</si>
  <si>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</si>
  <si>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</si>
  <si>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</si>
  <si>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</si>
  <si>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</si>
  <si>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</si>
  <si>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</si>
  <si>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</si>
  <si>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</si>
  <si>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</si>
  <si>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</si>
  <si>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</si>
  <si>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</si>
  <si>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</si>
  <si>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</si>
  <si>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</si>
  <si>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</si>
  <si>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</si>
  <si>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</si>
  <si>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</si>
  <si>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</si>
  <si>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</si>
  <si>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</si>
  <si>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</si>
  <si>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</si>
  <si>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</si>
  <si>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</si>
  <si>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</si>
  <si>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</si>
  <si>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</si>
  <si>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</si>
  <si>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</si>
  <si>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</si>
  <si>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</si>
  <si>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</si>
  <si>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</si>
  <si>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</si>
  <si>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</si>
  <si>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</si>
  <si>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</si>
  <si>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</si>
  <si>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</si>
  <si>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</si>
  <si>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</si>
  <si>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</si>
  <si>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</si>
  <si>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</si>
  <si>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</si>
  <si>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</si>
  <si>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</si>
  <si>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</si>
  <si>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</si>
  <si>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</si>
  <si>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</si>
  <si>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</si>
  <si>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</si>
  <si>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100 mins</t>
  </si>
  <si>
    <t>NO PCM</t>
  </si>
  <si>
    <t>site SHB0670 Site access night issue located at Al Qattan Tourist Village with limited access</t>
  </si>
  <si>
    <t>PCM-20251008-00000443</t>
  </si>
  <si>
    <t>was night access issue / USF area team EM team on the way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</si>
  <si>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</si>
  <si>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</si>
  <si>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</si>
  <si>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</si>
  <si>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</si>
  <si>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</si>
  <si>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</si>
  <si>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</si>
  <si>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</si>
  <si>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</si>
  <si>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</si>
  <si>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90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</si>
  <si>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</si>
  <si>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</si>
  <si>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</si>
  <si>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</si>
  <si>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</si>
  <si>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</si>
  <si>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</si>
  <si>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</si>
  <si>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TT-20251008-00693</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</si>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</sst>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275.32424409722444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45938.272670023151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45938.272670023151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45938.272670023151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45938.272670023151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45938.272670023151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45938.272670023151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45938.272670023151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45938.272670023151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45938.272670023151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45938.272670023151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45938.272670023151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45938.272670023151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45938.272670023151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45938.272670023151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45938.272670023151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45938.272670023151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45938.272670023151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45938.272670023151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45938.272670023151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45938.272670023151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45938.272670023151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45938.272670023151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45938.272670023151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45938.272670023151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45938.272670023151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45938.272670023151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45938.272670023151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45938.272670023151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45938.272670023151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45938.272670023151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45938.272670023151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45938.272670023151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45938.272670023151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45938.272670023151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45938.272670023151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45938.272670023151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45938.272670023151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45938.272670023151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45938.272670023151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45938.272670023151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45938.272670023151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45938.272670023151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45938.272670023151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45938.272670023151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45938.272670023151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45938.272670023151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45938.272670023151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45938.272670023151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45938.272670023151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45938.272670023151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45938.272670023151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45938.272670023151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45938.272670023151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45938.272670023151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45938.272670023151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45938.272670023151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45938.272670023151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45938.272670023151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45938.272670023151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45938.272670023151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45938.272670023151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45938.272670023151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45938.272670023151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45938.272670023151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45938.272670023151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45938.272670023151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45938.272670023151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45938.272670023151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45938.272670023151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45938.272670023151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45938.272670023151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45938.272670023151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45938.272670023151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45938.272670023151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45938.272670023151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45938.272670023151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45938.272670023151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45938.272670023151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45938.272670023151</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131.54558668981917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113.2728320601891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45938.272670023151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45938.272670023151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45938.272670023151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45938.272670023151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45938.272670023151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45938.272670023151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45938.272670023151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45938.272670023151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45938.272670023151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45938.272670023151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45938.272670023151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45938.272670023151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45938.272670023151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45938.272670023151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45938.272670023151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45938.272670023151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45938.272670023151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45938.272670023151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45938.272670023151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45938.272670023151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45938.272670023151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45938.272670023151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45938.272670023151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45938.272670023151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45938.272670023151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45938.272670023151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45938.272670023151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45938.272670023151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45938.272670023151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45938.272670023151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45938.272670023151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45938.272670023151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45938.272670023151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45938.272670023151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45938.272670023151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45938.272670023151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45938.272670023151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45938.272670023151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45938.272670023151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45938.272670023151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45938.272670023151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45938.272670023151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45938.272670023151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45938.272670023151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45938.272670023151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45938.272670023151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45938.272670023151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45938.272670023151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45938.272670023151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45938.272670023151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45938.272670023151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45938.272670023151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45938.272670023151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45938.272670023151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45938.272670023151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45938.272670023151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45938.272670023151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45938.272670023151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45938.272670023151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45938.272670023151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45938.272670023151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45938.272670023151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45938.272670023151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45938.272670023151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45938.272670023151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45938.272670023151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45938.272670023151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45938.272670023151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45938.272670023151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45938.272670023151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45938.272670023151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45938.272670023151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45938.272670023151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45938.272670023151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45938.272670023151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45938.272670023151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45938.272670023151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45938.272670023151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45938.272670023151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45938.272670023151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45938.272670023151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45938.272670023151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45938.272670023151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45938.272670023151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45938.272670023151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45938.272670023151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45938.272670023151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45938.272670023151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45938.272670023151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45938.272670023151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45938.272670023151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45938.272670023151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45938.272670023151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45938.272670023151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45938.272670023151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45938.272670023151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45938.272670023151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45938.272670023151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45938.272670023151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45938.272670023151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45938.272670023151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45938.272670023151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45938.272670023151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45938.272670023151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45938.272670023151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45938.272670023151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45938.272670023151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45938.272670023151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45938.272670023151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45938.272670023151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45938.272670023151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45938.272670023151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45938.272670023151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45938.272670023151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45938.272670023151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45938.272670023151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45938.272670023151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45938.272670023151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45938.272670023151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45938.272670023151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45938.272670023151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45938.272670023151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45938.272670023151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45938.272670023151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45938.272670023151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45938.272670023151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45938.272670023151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45938.272670023151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45938.272670023151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45938.272670023151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45938.272670023151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45938.272670023151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45938.272670023151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45938.272670023151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45938.272670023151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45938.272670023151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45938.272670023151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45938.272670023151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45938.272670023151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45938.272670023151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45938.272670023151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45938.272670023151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45938.272670023151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45938.272670023151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45938.272670023151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45938.272670023151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45938.272670023151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45938.272670023151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45938.272670023151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45938.272670023151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45938.272670023151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45938.272670023151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45938.272670023151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45938.272670023151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45938.272670023151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45938.272670023151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45938.272670023151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45938.272670023151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45938.272670023151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45938.272670023151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45938.272670023151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45938.272670023151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45938.272670023151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45938.272670023151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45938.272670023151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45938.272670023151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45938.272670023151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45938.272670023151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45938.272670023151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45938.272670023151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45938.272670023151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45938.272670023151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45938.272670023151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45938.272670023151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45938.272670023151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45938.272670023151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45938.272670023151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45938.272670023151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45938.272670023151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45938.272670023151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45938.272670023151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45938.272670023151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45938.272670023151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45938.272670023151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45938.272670023151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45938.272670023151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45938.272670023151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45938.272670023151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45938.272670023151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45938.272670023151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45938.272670023151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45938.272670023151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45938.272670023151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45938.272670023151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45938.272670023151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45938.272670023151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45938.272670023151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45938.272670023151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45938.272670023151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45938.272670023151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45938.272670023151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45938.272670023151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45938.272670023151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45938.272670023151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45938.272670023151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45938.272670023151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45938.272670023151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45938.272670023151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45938.272670023151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45938.272670023151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45938.272670023151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45938.272670023151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45938.272670023151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45938.272670023151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45938.272670023151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45938.272670023151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45938.272670023151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45938.272670023151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45938.272670023151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45938.272670023151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45938.272670023151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45938.272670023151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45938.272670023151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45938.272670023151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45938.272670023151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45938.272670023151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45938.272670023151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45938.272670023151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45938.272670023151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45938.272670023151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45938.272670023151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45938.272670023151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45938.272670023151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45938.272670023151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45938.272670023151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45938.272670023151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45938.272670023151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45938.272670023151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45938.272670023151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45938.272670023151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45938.272670023151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45938.272670023151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45938.272670023151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45938.272670023151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45938.272670023151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45938.272670023151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45938.272670023151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45938.272670023151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45938.272670023151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45938.272670023151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45938.272670023151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45938.272670023151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45938.272670023151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45938.272670023151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45938.272670023151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45938.272670023151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45938.272670023151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45938.272670023151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45938.272670023151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45938.272670023151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45938.272670023151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45938.272670023151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45938.272670023151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45938.272670023151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45938.272670023151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45938.272670023151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45938.272670023151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45938.272670023151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45938.272670023151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45938.272670023151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45938.272670023151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45938.272670023151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45938.272670023151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45938.272670023151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45938.272670023151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45938.272670023151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45938.272670023151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45938.272670023151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45938.272670023151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45938.272670023151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45938.272670023151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45938.272670023151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45938.272670023151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45938.272670023151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45938.272670023151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45938.272670023151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45938.272670023151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45938.272670023151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45938.272670023151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45938.272670023151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45938.272670023151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45938.272670023151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45938.272670023151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45938.272670023151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45938.272670023151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45938.272670023151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45938.272670023151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45938.272670023151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45938.272670023151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45938.272670023151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45938.272670023151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45938.272670023151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45938.272670023151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45938.272670023151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45938.272670023151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45938.272670023151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45938.272670023151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45938.272670023151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45938.272670023151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45938.272670023151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45938.272670023151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45938.272670023151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45938.272670023151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45938.272670023151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45938.272670023151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45938.272670023151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45938.272670023151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45938.272670023151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45938.272670023151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45938.272670023151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45938.272670023151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45938.272670023151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45938.272670023151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45938.272670023151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45938.272670023151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45938.272670023151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45938.272670023151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45938.272670023151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45938.272670023151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45938.272670023151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45938.272670023151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45938.272670023151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45938.272670023151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45938.272670023151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45938.272670023151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45938.272670023151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45938.272670023151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45938.272670023151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45938.272670023151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45938.272670023151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45938.272670023151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45938.272670023151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45938.272670023151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45938.272670023151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45938.272670023151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45938.272670023151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45938.272670023151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45938.272670023151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45938.272670023151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45938.272670023151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45938.272670023151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45938.272670023151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45938.272670023151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45938.272670023151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45938.272670023151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45938.272670023151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45938.272670023151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45938.272670023151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45938.272670023151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45938.272670023151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45938.272670023151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45938.272670023151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45938.272670023151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45938.272670023151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45938.272670023151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45938.272670023151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45938.272670023151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45938.272670023151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45938.272670023151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45938.272670023151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45938.272670023151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45938.272670023151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45938.272670023151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45938.272670023151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45938.272670023151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45938.272670023151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45938.272670023151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45938.272670023151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45938.272670023151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45938.272670023151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45938.272670023151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45938.272670023151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45938.272670023151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45938.272670023151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45938.272670023151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45938.272670023151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45938.272670023151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45938.272670023151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45938.272670023151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45938.272670023151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45938.272670023151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45938.272670023151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45938.272670023151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45938.272670023151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45938.272670023151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45938.272670023151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45938.272670023151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45938.272670023151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45938.272670023151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45938.272670023151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45938.272670023151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45938.272670023151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45938.272670023151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45938.272670023151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45938.272670023151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45938.272670023151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45938.272670023151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45938.272670023151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45938.272670023151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45938.272670023151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45938.272670023151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45938.272670023151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45938.272670023151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45938.272670023151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45938.272670023151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45938.272670023151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45938.272670023151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45938.272670023151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45938.272670023151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45938.272670023151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45938.272670023151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45938.272670023151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45938.272670023151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45938.272670023151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45938.272670023151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45938.272670023151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45938.272670023151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45938.272670023151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45938.272670023151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45938.272670023151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45938.272670023151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45938.272670023151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45938.272670023151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45938.272670023151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45938.272670023151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45938.272670023151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45938.272670023151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45938.272670023151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45938.272670023151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45938.272670023151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45938.272670023151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45938.272670023151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45938.272670023151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45938.272670023151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45938.272670023151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45938.272670023151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45938.272670023151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45938.272670023151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45938.272670023151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45938.272670023151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45938.272670023151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45938.272670023151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45938.272670023151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45938.272670023151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45938.272670023151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45938.272670023151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45938.272670023151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45938.272670023151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45938.272670023151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45938.272670023151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45938.272670023151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45938.272670023151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45938.272670023151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45938.272670023151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45938.272670023151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45938.272670023151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45938.272670023151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45938.272670023151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45938.272670023151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45938.272670023151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45938.272670023151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45938.272670023151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45938.272670023151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45938.272670023151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45938.272670023151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45938.272670023151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45938.272670023151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45938.272670023151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45938.272670023151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45938.272670023151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45938.272670023151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45938.272670023151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45938.272670023151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45938.272670023151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45938.272670023151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45938.272670023151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45938.272670023151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45938.272670023151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45938.272670023151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45938.272670023151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45938.272670023151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45938.272670023151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45938.272670023151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45938.272670023151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45938.272670023151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45938.272670023151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45938.272670023151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45938.272670023151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45938.272670023151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45938.272670023151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45938.272670023151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45938.272670023151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45938.272670023151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45938.272670023151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45938.272670023151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45938.272670023151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45938.272670023151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45938.272670023151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45938.272670023151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45938.272670023151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45938.272670023151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45938.272670023151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45938.272670023151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45938.272670023151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45938.272670023151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45938.272670023151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45938.272670023151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45938.272670023151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45938.272670023151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45938.272670023151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45938.272670023151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45938.272670023151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45938.272670023151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45938.272670023151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45938.272670023151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45938.272670023151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45938.272670023151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45938.272670023151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45938.272670023151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45938.272670023151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45938.272670023151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45938.272670023151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45938.272670023151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45938.272670023151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45938.272670023151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45938.272670023151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45938.272670023151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45938.272670023151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45938.272670023151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45938.272670023151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45938.272670023151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45938.272670023151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45938.272670023151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45938.272670023151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45938.272670023151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45938.272670023151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45938.272670023151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45938.272670023151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45938.272670023151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45938.272670023151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45938.272670023151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45938.272670023151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45938.272670023151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45938.272670023151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45938.272670023151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45938.272670023151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45938.272670023151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45938.272670023151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45938.272670023151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45938.272670023151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45938.272670023151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45938.272670023151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45938.272670023151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45938.272670023151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45938.272670023151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45938.272670023151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45938.272670023151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45938.272670023151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45938.272670023151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45938.272670023151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45938.272670023151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45938.272670023151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45938.272670023151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45938.272670023151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45938.272670023151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45938.272670023151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45938.272670023151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45938.272670023151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45938.272670023151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45938.272670023151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45938.272670023151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45938.272670023151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45938.272670023151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45938.272670023151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45938.272670023151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45938.272670023151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45938.272670023151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45938.272670023151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45938.272670023151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45938.272670023151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45938.272670023151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45938.272670023151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45938.272670023151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45938.272670023151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45938.272670023151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45938.272670023151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45938.272670023151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45938.272670023151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45938.272670023151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45938.272670023151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45938.272670023151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45938.272670023151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45938.272670023151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45938.272670023151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45938.272670023151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45938.272670023151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45938.272670023151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45938.272670023151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45938.272670023151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45938.272670023151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45938.272670023151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45938.272670023151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45938.272670023151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45938.272670023151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45938.272670023151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45938.272670023151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45938.272670023151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45938.272670023151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45938.272670023151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45938.272670023151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45938.272670023151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45938.272670023151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45938.272670023151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45938.272670023151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45938.272670023151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45938.272670023151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45938.272670023151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45938.272670023151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45938.272670023151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45938.272670023151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45938.272670023151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45938.272670023151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45938.272670023151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45938.272670023151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45938.272670023151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45938.272670023151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45938.272670023151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45938.272670023151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45938.272670023151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45938.272670023151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45938.272670023151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45938.272670023151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45938.272670023151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45938.272670023151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45938.272670023151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45938.272670023151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45938.272670023151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45938.272670023151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45938.272670023151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45938.272670023151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45938.272670023151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45938.272670023151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45938.272670023151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45938.272670023151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45938.272670023151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45938.272670023151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45938.272670023151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45938.272670023151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45938.272670023151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45938.272670023151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45938.272670023151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45938.272670023151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45938.272670023151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45938.272670023151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45938.272670023151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45938.272670023151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45938.272670023151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45938.272670023151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45938.272670023151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45938.272670023151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45938.272670023151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45938.272670023151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45938.272670023151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45938.272670023151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45938.272670023151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45938.272670023151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45938.272670023151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45938.272670023151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45938.272670023151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45938.272670023151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45938.272670023151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45938.272670023151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45938.272670023151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45938.272670023151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45938.272670023151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45938.272670023151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45938.272670023151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45938.272670023151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45938.272670023151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45938.272670023151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45938.272670023151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45938.272670023151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45938.272670023151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45938.272670023151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45938.272670023151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45938.272670023151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45938.272670023151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45938.272670023151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45938.272670023151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45938.272670023151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45938.272670023151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45938.272670023151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45938.272670023151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45938.272670023151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45938.272670023151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45938.272670023151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45938.272670023151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45938.272670023151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45938.272670023151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45938.272670023151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45938.272670023151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45938.272670023151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45938.272670023151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45938.272670023151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45938.272670023151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45938.272670023151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45938.272670023151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45938.272670023151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45938.272670023151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45938.272670023151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45938.272670023151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45938.272670023151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45938.272670023151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45938.272670023151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45938.272670023151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45938.272670023151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45938.272670023151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45938.272670023151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45938.272670023151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45938.272670023151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45938.272670023151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45938.272670023151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45938.272670023151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45938.272670023151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45938.272670023151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45938.272670023151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45938.272670023151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45938.272670023151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45938.272670023151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45938.272670023151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45938.272670023151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45938.272670023151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45938.272670023151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45938.272670023151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45938.272670023151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45938.272670023151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45938.272670023151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45938.272670023151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45938.272670023151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45938.272670023151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45938.272670023151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45938.272670023151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45938.272670023151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45938.272670023151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45938.272670023151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45938.272670023151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45938.272670023151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45938.272670023151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45938.272670023151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45938.272670023151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45938.272670023151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45938.272670023151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45938.272670023151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45938.272670023151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45938.272670023151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45938.272670023151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45938.272670023151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45938.272670023151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45938.272670023151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45938.272670023151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45938.272670023151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45938.272670023151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45938.272670023151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45938.272670023151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45938.272670023151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45938.272670023151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45938.272670023151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45938.272670023151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45938.272670023151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45938.272670023151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45938.272670023151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45938.272670023151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45938.272670023151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45938.272670023151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45938.272670023151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45938.272670023151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45938.272670023151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45938.272670023151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45938.272670023151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45938.272670023151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45938.272670023151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45938.272670023151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45938.272670023151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45938.272670023151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45938.272670023151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45938.272670023151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45938.272670023151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45938.272670023151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45938.272670023151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45938.272670023151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45938.272670023151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45938.272670023151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45938.272670023151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45938.272670023151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45938.272670023151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45938.272670023151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45938.272670023151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45938.272670023151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45938.272670023151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45938.272670023151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45938.272670023151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45938.272670023151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45938.272670023151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45938.272670023151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45938.272670023151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45938.272670023151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45938.272670023151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45938.272670023151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45938.272670023151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45938.272670023151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45938.272670023151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45938.272670023151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45938.272670023151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45938.272670023151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45938.272670023151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45938.272670023151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45938.272670023151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45938.272670023151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45938.272670023151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45938.272670023151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45938.272670023151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45938.272670023151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45938.272670023151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45938.272670023151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45938.272670023151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45938.272670023151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45938.272670023151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45938.272670023151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45938.272670023151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45938.272670023151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45938.272670023151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45938.272670023151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45938.272670023151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45938.272670023151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45938.272670023151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45938.272670023151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45938.272670023151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45938.272670023151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45938.272670023151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45938.272670023151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45938.272670023151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45938.272670023151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45938.272670023151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45938.272670023151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45938.272670023151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45938.272670023151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45938.272670023151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45938.272670023151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45938.272670023151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45938.272670023151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45938.272670023151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45938.272670023151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45938.272670023151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45938.272670023151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45938.272670023151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45938.272670023151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45938.272670023151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45938.272670023151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45938.272670023151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45938.272670023151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45938.272670023151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45938.272670023151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45938.272670023151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45938.272670023151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45938.272670023151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45938.272670023151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45938.272670023151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45938.272670023151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45938.272670023151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45938.272670023151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45938.272670023151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45938.272670023151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45938.272670023151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45938.272670023151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45938.272670023151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45938.272670023151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45938.272670023151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45938.272670023151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45938.272670023151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45938.272670023151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45938.272670023151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45938.272670023151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45938.272670023151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45938.272670023151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45938.272670023151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45938.272670023151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45938.272670023151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45938.272670023151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45938.272670023151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45938.272670023151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45938.272670023151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45938.272670023151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45938.272670023151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45938.272670023151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45938.272670023151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45938.272670023151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45938.272670023151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45938.272670023151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45938.272670023151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45938.272670023151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45938.272670023151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45938.272670023151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45938.272670023151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45938.272670023151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45938.272670023151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45938.272670023151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45938.272670023151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45938.272670023151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45938.272670023151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45938.272670023151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45938.272670023151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45938.272670023151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45938.272670023151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45938.272670023151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45938.272670023151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45938.272670023151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45938.272670023151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45938.272670023151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45938.272670023151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45938.272670023151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45938.272670023151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45938.272670023151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45938.272670023151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45938.272670023151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45938.272670023151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45938.272670023151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45938.272670023151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45938.272670023151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45938.272670023151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45938.272670023151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45938.272670023151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45938.272670023151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45938.272670023151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45938.272670023151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45938.272670023151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45938.272670023151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45938.272670023151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45938.272670023151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45938.272670023151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45938.272670023151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45938.272670023151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45938.272670023151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45938.272670023151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45938.272670023151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45938.272670023151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45938.272670023151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45938.272670023151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45938.272670023151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45938.272670023151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45938.272670023151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45938.272670023151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45938.272670023151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45938.272670023151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45938.272670023151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45938.272670023151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45938.272670023151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45938.272670023151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45938.272670023151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45938.272670023151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45938.272670023151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45938.272670023151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45938.272670023151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45938.272670023151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45938.272670023151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45938.272670023151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45938.272670023151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45938.272670023151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45938.272670023151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45938.272670023151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45938.272670023151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45938.272670023151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45938.272670023151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45938.272670023151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45938.272670023151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45938.272670023151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45938.272670023151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45938.272670023151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45938.272670023151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45938.272670023151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45938.272670023151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45938.272670023151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45938.272670023151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45938.272670023151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45938.272670023151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45938.272670023151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45938.272670023151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45938.272670023151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45938.272670023151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45938.272670023151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45938.272670023151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45938.272670023151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45938.272670023151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45938.272670023151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45938.272670023151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45938.272670023151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45938.272670023151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45938.272670023151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45938.272670023151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45938.272670023151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45938.272670023151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45938.272670023151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45938.272670023151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45938.272670023151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45938.272670023151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45938.272670023151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45938.272670023151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45938.272670023151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45938.272670023151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45938.272670023151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45938.272670023151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45938.272670023151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45938.272670023151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45938.272670023151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45938.272670023151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45938.272670023151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45938.272670023151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45938.272670023151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45938.272670023151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45938.272670023151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45938.272670023151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45938.272670023151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45938.272670023151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45938.272670023151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45938.272670023151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45938.272670023151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45938.272670023151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45938.272670023151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45938.272670023151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45938.272670023151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45938.272670023151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45938.272670023151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45938.272670023151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45938.272670023151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45938.272670023151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45938.272670023151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45938.272670023151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45938.272670023151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45938.272670023151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45938.272670023151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45938.272670023151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45938.272670023151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45938.272670023151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45938.272670023151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45938.272670023151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45938.272670023151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45938.272670023151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45938.272670023151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45938.272670023151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45938.272670023151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45938.272670023151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45938.272670023151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45938.272670023151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45938.272670023151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45938.272670023151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45938.272670023151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45938.272670023151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45938.272670023151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45938.272670023151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45938.272670023151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45938.272670023151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45938.272670023151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45938.272670023151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45938.272670023151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45938.272670023151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45938.272670023151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45938.272670023151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45938.272670023151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45938.272670023151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45938.272670023151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45938.272670023151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45938.272670023151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45938.272670023151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45938.272670023151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45938.272670023151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45938.272670023151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45938.272670023151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45938.272670023151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45938.272670023151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45938.272670023151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45938.272670023151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45938.272670023151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45938.272670023151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45938.272670023151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45938.272670023151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45938.272670023151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45938.272670023151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45938.272670023151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45938.272670023151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45938.272670023151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45938.272670023151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45938.272670023151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45938.272670023151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45938.272670023151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45938.272670023151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45938.272670023151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45938.272670023151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45938.272670023151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45938.272670023151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45938.272670023151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45938.272670023151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45938.272670023151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45938.272670023151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45938.272670023151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45938.272670023151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45938.272670023151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45938.272670023151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45938.272670023151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45938.272670023151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45938.272670023151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45938.272670023151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45938.272670023151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45938.272670023151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45938.272670023151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45938.272670023151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45938.272670023151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45938.272670023151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45938.272670023151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45938.272670023151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45938.272670023151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45938.272670023151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45938.272670023151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45938.272670023151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45938.272670023151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45938.272670023151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45938.272670023151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45938.272670023151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45938.272670023151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45938.272670023151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45938.272670023151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45938.272670023151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45938.272670023151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45938.272670023151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45938.272670023151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45938.272670023151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45938.272670023151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45938.272670023151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45938.272670023151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45938.272670023151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45938.272670023151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45938.272670023151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45938.272670023151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45938.272670023151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45938.272670023151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45938.272670023151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45938.272670023151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45938.272670023151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45938.272670023151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45938.272670023151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45938.272670023151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45938.272670023151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45938.272670023151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45938.272670023151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45938.272670023151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45938.272670023151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45938.272670023151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45938.272670023151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45938.272670023151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45938.272670023151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45938.272670023151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45938.272670023151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45938.272670023151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45938.272670023151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45938.272670023151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45938.272670023151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45938.272670023151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45938.272670023151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45938.272670023151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45938.272670023151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45938.272670023151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45938.272670023151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45938.272670023151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45938.272670023151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45938.272670023151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45938.272670023151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45938.272670023151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45938.272670023151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45938.272670023151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45938.272670023151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45938.272670023151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45938.272670023151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45938.272670023151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45938.272670023151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45938.272670023151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45938.272670023151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45938.272670023151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45938.272670023151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45938.272670023151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45938.272670023151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45938.272670023151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45938.272670023151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45938.272670023151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45938.272670023151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45938.272670023151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45938.272670023151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45938.272670023151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45938.272670023151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45938.272670023151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45938.272670023151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45938.272670023151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45938.272670023151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45938.272670023151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45938.272670023151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45938.272670023151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45938.272670023151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45938.272670023151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45938.272670023151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45938.272670023151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45938.272670023151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45938.272670023151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45938.272670023151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45938.272670023151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45938.272670023151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45938.272670023151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45938.272670023151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45938.272670023151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45938.272670023151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45938.272670023151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45938.272670023151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45938.272670023151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45938.272670023151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45938.272670023151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45938.272670023151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45938.272670023151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45938.272670023151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45938.272670023151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45938.272670023151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45938.272670023151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45938.272670023151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45938.272670023151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45938.272670023151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45938.272670023151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45938.272670023151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45938.272670023151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45938.272670023151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45938.272670023151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45938.272670023151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45938.272670023151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45938.272670023151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45938.272670023151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45938.272670023151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45938.272670023151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45938.272670023151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45938.272670023151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45938.272670023151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45938.272670023151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45938.272670023151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45938.272670023151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45938.272670023151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45938.272670023151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45938.272670023151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45938.272670023151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45938.272670023151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45938.272670023151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45938.272670023151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45938.272670023151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45938.272670023151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45938.272670023151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45938.272670023151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45938.272670023151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45938.272670023151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45938.272670023151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45938.272670023151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45938.272670023151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45938.272670023151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45938.272670023151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45938.272670023151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45938.272670023151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45938.272670023151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45938.272670023151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45938.272670023151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45938.272670023151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45938.272670023151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45938.272670023151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45938.272670023151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45938.272670023151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45938.272670023151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45938.272670023151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45938.272670023151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45938.272670023151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45938.272670023151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45938.272670023151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45938.272670023151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45938.272670023151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45938.272670023151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45938.272670023151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45938.272670023151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45938.272670023151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45938.272670023151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45938.272670023151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45938.272670023151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45938.272670023151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45938.272670023151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45938.272670023151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45938.272670023151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45938.272670023151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45938.272670023151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45938.272670023151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45938.272670023151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45938.272670023151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45938.272670023151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45938.272670023151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45938.272670023151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45938.272670023151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45938.272670023151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45938.272670023151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45938.272670023151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45938.272670023151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45938.272670023151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45938.272670023151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45938.272670023151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45938.272670023151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45938.272670023151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45938.272670023151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45938.272670023151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45938.272670023151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45938.272670023151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45938.272670023151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45938.272670023151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45938.272670023151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45938.272670023151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45938.272670023151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45938.272670023151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45938.272670023151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45938.272670023151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45938.272670023151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45938.272670023151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45938.272670023151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45938.272670023151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45938.272670023151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45938.272670023151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45938.272670023151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45938.272670023151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45938.272670023151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45938.272670023151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45938.272670023151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45938.272670023151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45938.272670023151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45938.272670023151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45938.272670023151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45938.272670023151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45938.272670023151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45938.272670023151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45938.272670023151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45938.272670023151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45938.272670023151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45938.272670023151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45938.272670023151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45938.272670023151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45938.272670023151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45938.272670023151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45938.272670023151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45938.272670023151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45938.272670023151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45938.272670023151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45938.272670023151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45938.272670023151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45938.272670023151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45938.272670023151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45938.272670023151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45938.272670023151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45938.272670023151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45938.272670023151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45938.272670023151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45938.272670023151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45938.272670023151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45938.272670023151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45938.272670023151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45938.272670023151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45938.272670023151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45938.272670023151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45938.272670023151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45938.272670023151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45938.272670023151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45938.272670023151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45938.272670023151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45938.272670023151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45938.272670023151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45938.272670023151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45938.272670023151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45938.272670023151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45938.272670023151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45938.272670023151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45938.272670023151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45938.272670023151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45938.272670023151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45938.272670023151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45938.272670023151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45938.272670023151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45938.272670023151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45938.272670023151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45938.272670023151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45938.272670023151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45938.272670023151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45938.272670023151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45938.272670023151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45938.272670023151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45938.272670023151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45938.272670023151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45938.272670023151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45938.272670023151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45938.272670023151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45938.272670023151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45938.272670023151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45938.272670023151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45938.272670023151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45938.272670023151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45938.272670023151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45938.272670023151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234.79195243055437</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0.59424409722123528</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0.37706817129947012</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45938.272670023151</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0.13517002315347781</v>
      </c>
      <c r="H6" s="136">
        <v>45938.131550925929</v>
      </c>
      <c r="I6" s="132" t="str">
        <f>IFERROR(VLOOKUP(D6,DB!A:F,6,0),"")</f>
        <v>Generator-SG</v>
      </c>
      <c r="J6" s="132" t="str">
        <f>IFERROR(VLOOKUP(D6,DB!A:G,7,0),"")</f>
        <v>Dead</v>
      </c>
      <c r="K6" s="139" t="s">
        <v>39061</v>
      </c>
      <c r="L6" s="134" t="str">
        <f>IFERROR(VLOOKUP(D6,DB!A:I,9,0),"")</f>
        <v>Latis</v>
      </c>
    </row>
    <row r="7" spans="1:16" ht="15" customHeight="1">
      <c r="A7" s="132"/>
      <c r="B7" s="132" t="str">
        <f>IFERROR(VLOOKUP(D7,DB!A:K,11,0),"")</f>
        <v/>
      </c>
      <c r="C7" s="133"/>
      <c r="D7" s="99"/>
      <c r="E7" s="135"/>
      <c r="F7" s="136"/>
      <c r="G7" s="137">
        <f ca="1">IFERROR(NOW()-F7,"")</f>
        <v>45938.272670023151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45938.272670023151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45938.272670023151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45938.272670023151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45938.272670023151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45938.272670023151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45938.272670023151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45938.272670023151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45938.272670023151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45938.272670023151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45938.272670023151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45938.272670023151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45938.272670023151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45938.272670023151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45938.272670023151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45938.272670023151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45938.272670023151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45938.272670023151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45938.272670023151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45938.272670023151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45938.272670023151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45938.272670023151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45938.272670023151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45938.272670023151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45938.272670023151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45938.272670023151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45938.272670023151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45938.272670023151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45938.272670023151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45938.272670023151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45938.272670023151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45938.272670023151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45938.272670023151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45938.272670023151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45938.272670023151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45938.272670023151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45938.272670023151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45938.272670023151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45938.272670023151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45938.272670023151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45938.272670023151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45938.272670023151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45938.272670023151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45938.272670023151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45938.272670023151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45938.272670023151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45938.272670023151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45938.272670023151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45938.272670023151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45938.272670023151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45938.272670023151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45938.272670023151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45938.272670023151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45938.272670023151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45938.272670023151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45938.272670023151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45938.272670023151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45938.272670023151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45938.272670023151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45938.272670023151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45938.272670023151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45938.272670023151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45938.272670023151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45938.272670023151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45938.272670023151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45938.272670023151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45938.272670023151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45938.272670023151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45938.272670023151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45938.272670023151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45938.272670023151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45938.272670023151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45938.272670023151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45938.272670023151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45938.272670023151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45938.272670023151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45938.272670023151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45938.272670023151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45938.272670023151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45938.272670023151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45938.272670023151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45938.272670023151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45938.272670023151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45938.272670023151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45938.272670023151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45938.272670023151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45938.272670023151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45938.272670023151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45938.272670023151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45938.272670023151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45938.272670023151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45938.272670023151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45938.272670023151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45938.272670023151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45938.272670023151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45938.272670023151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45938.272670023151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45938.272670023151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45938.272670023151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45938.272670023151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45938.272670023151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45938.272670023151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45938.272670023151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45938.272670023151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45938.272670023151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45938.272670023151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45938.272670023151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45938.272670023151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45938.272670023151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45938.272670023151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45938.272670023151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45938.272670023151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45938.272670023151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45938.272670023151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45938.272670023151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45938.272670023151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45938.272670023151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45938.272670023151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45938.272670023151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45938.272670023151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45938.272670023151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45938.272670023151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45938.272670023151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45938.272670023151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45938.272670023151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45938.272670023151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45938.272670023151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45938.272670023151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45938.272670023151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45938.272670023151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45938.272670023151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45938.272670023151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45938.272670023151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45938.272670023151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45938.272670023151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45938.272670023151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45938.272670023151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45938.272670023151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45938.272670023151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45938.272670023151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45938.272670023151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45938.272670023151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45938.272670023151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45938.272670023151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45938.272670023151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45938.272670023151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45938.272670023151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45938.272670023151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45938.272670023151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45938.272670023151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45938.272670023151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45938.272670023151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45938.272670023151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45938.272670023151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45938.272670023151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45938.272670023151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45938.272670023151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45938.272670023151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45938.272670023151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45938.272670023151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45938.272670023151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45938.272670023151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45938.272670023151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45938.272670023151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45938.272670023151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45938.272670023151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45938.272670023151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45938.272670023151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45938.272670023151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45938.272670023151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45938.272670023151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45938.272670023151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45938.272670023151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45938.272670023151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45938.272670023151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45938.272670023151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45938.272670023151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45938.272670023151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45938.272670023151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45938.272670023151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45938.272670023151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45938.272670023151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45938.272670023151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45938.272670023151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45938.272670023151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45938.272670023151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45938.272670023151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45938.272670023151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45938.272670023151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45938.272670023151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45938.272670023151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45938.272670023151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45938.272670023151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45938.272670023151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45938.272670023151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45938.272670023151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45938.272670023151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45938.272670023151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45938.272670023151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45938.272670023151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45938.272670023151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45938.272670023151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45938.272670023151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45938.272670023151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45938.272670023151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45938.272670023151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45938.272670023151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45938.272670023151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45938.272670023151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45938.272670023151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45938.272670023151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45938.272670023151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45938.272670023151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45938.272670023151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45938.272670023151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45938.272670023151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45938.272670023151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45938.272670023151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45938.272670023151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45938.272670023151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45938.272670023151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45938.272670023151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45938.272670023151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45938.272670023151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45938.272670023151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45938.272670023151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45938.272670023151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45938.272670023151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45938.272670023151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45938.272670023151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45938.272670023151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45938.272670023151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45938.272670023151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45938.272670023151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45938.272670023151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45938.272670023151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45938.272670023151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45938.272670023151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45938.272670023151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45938.272670023151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45938.272670023151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45938.272670023151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45938.272670023151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45938.272670023151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45938.272670023151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45938.272670023151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45938.272670023151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45938.272670023151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45938.272670023151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45938.272670023151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45938.272670023151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45938.272670023151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45938.272670023151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45938.272670023151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45938.272670023151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45938.272670023151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45938.272670023151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45938.272670023151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45938.272670023151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45938.272670023151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45938.272670023151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45938.272670023151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45938.272670023151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45938.272670023151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45938.272670023151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45938.272670023151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45938.272670023151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45938.272670023151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45938.272670023151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45938.272670023151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45938.272670023151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45938.272670023151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45938.272670023151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45938.272670023151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45938.272670023151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45938.272670023151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45938.272670023151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45938.272670023151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45938.272670023151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45938.272670023151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45938.272670023151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45938.272670023151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45938.272670023151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45938.272670023151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45938.272670023151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45938.272670023151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45938.272670023151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45938.272670023151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45938.272670023151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45938.272670023151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45938.272670023151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45938.272670023151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45938.272670023151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45938.272670023151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45938.272670023151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45938.272670023151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45938.272670023151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45938.272670023151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45938.272670023151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45938.272670023151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45938.272670023151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45938.272670023151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45938.272670023151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45938.272670023151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45938.272670023151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45938.272670023151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45938.272670023151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45938.272670023151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45938.272670023151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45938.272670023151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45938.272670023151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45938.272670023151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45938.272670023151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45938.272670023151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45938.272670023151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45938.272670023151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45938.272670023151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45938.272670023151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45938.272670023151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45938.272670023151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45938.272670023151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45938.272670023151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45938.272670023151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45938.272670023151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45938.272670023151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45938.272670023151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45938.272670023151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45938.272670023151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45938.272670023151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45938.272670023151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45938.272670023151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45938.272670023151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45938.272670023151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45938.272670023151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45938.272670023151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45938.272670023151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45938.272670023151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45938.272670023151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45938.272670023151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45938.272670023151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45938.272670023151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45938.272670023151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45938.272670023151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45938.272670023151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45938.272670023151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45938.272670023151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45938.272670023151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45938.272670023151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45938.272670023151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45938.272670023151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45938.272670023151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45938.272670023151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45938.272670023151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45938.272670023151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45938.272670023151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45938.272670023151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45938.272670023151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45938.272670023151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45938.272670023151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45938.272670023151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45938.272670023151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45938.272670023151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45938.272670023151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45938.272670023151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45938.272670023151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45938.272670023151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45938.272670023151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45938.272670023151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45938.272670023151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45938.272670023151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45938.272670023151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45938.272670023151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45938.272670023151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45938.272670023151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45938.272670023151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45938.272670023151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45938.272670023151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45938.272670023151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45938.272670023151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45938.272670023151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45938.272670023151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45938.272670023151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45938.272670023151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45938.272670023151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45938.272670023151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45938.272670023151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45938.272670023151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45938.272670023151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45938.272670023151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45938.272670023151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45938.272670023151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45938.272670023151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45938.272670023151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45938.272670023151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45938.272670023151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45938.272670023151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45938.272670023151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45938.272670023151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45938.272670023151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45938.272670023151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45938.272670023151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45938.272670023151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45938.272670023151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45938.272670023151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45938.272670023151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45938.272670023151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45938.272670023151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45938.272670023151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45938.272670023151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45938.272670023151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45938.272670023151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45938.272670023151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45938.272670023151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45938.272670023151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45938.272670023151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45938.272670023151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45938.272670023151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45938.272670023151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45938.272670023151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45938.272670023151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45938.272670023151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45938.272670023151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45938.272670023151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45938.272670023151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45938.272670023151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45938.272670023151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45938.272670023151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45938.272670023151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45938.272670023151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45938.272670023151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45938.272670023151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45938.272670023151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45938.272670023151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45938.272670023151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45938.272670023151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45938.272670023151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45938.272670023151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45938.272670023151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45938.272670023151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45938.272670023151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45938.272670023151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45938.272670023151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45938.272670023151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45938.272670023151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45938.272670023151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45938.272670023151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45938.272670023151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45938.272670023151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45938.272670023151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45938.272670023151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45938.272670023151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45938.272670023151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45938.272670023151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45938.272670023151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45938.272670023151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45938.272670023151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45938.272670023151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45938.272670023151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45938.272670023151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45938.272670023151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45938.272670023151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45938.272670023151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45938.272670023151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45938.272670023151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45938.272670023151</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45938.272670023151</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46.440609837962256</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12.083792708333931</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1</v>
      </c>
      <c r="D4" s="37" t="s">
        <v>31519</v>
      </c>
      <c r="E4" s="37" t="s">
        <v>39043</v>
      </c>
      <c r="F4" s="38">
        <v>45937.848715277774</v>
      </c>
      <c r="G4" s="39">
        <f ca="1">IFERROR(NOW()-F4,"-")</f>
        <v>0.42395474537624978</v>
      </c>
      <c r="H4" s="38">
        <v>45937.57917824074</v>
      </c>
      <c r="I4" s="37" t="str">
        <f>IFERROR(VLOOKUP(D4,DB!A:F,6,0),"")</f>
        <v>SCECO</v>
      </c>
      <c r="J4" s="37" t="str">
        <f>IFERROR(VLOOKUP(D4,DB!A:G,7,0),"")</f>
        <v>No BB Design</v>
      </c>
      <c r="K4" s="37" t="s">
        <v>39067</v>
      </c>
      <c r="L4" s="37" t="str">
        <f>IFERROR(VLOOKUP(D4,DB!A:I,9,0),"")</f>
        <v>Latis</v>
      </c>
      <c r="M4" s="128"/>
    </row>
    <row r="5" spans="1:13" ht="15">
      <c r="A5" s="37" t="s">
        <v>39068</v>
      </c>
      <c r="B5" s="37" t="str">
        <f>IFERROR(VLOOKUP(D5,DB!A:K,11,0),"")</f>
        <v>R5</v>
      </c>
      <c r="C5" s="37">
        <v>6</v>
      </c>
      <c r="D5" s="37" t="s">
        <v>37358</v>
      </c>
      <c r="E5" s="37" t="s">
        <v>38964</v>
      </c>
      <c r="F5" s="38">
        <v>45937.987083333333</v>
      </c>
      <c r="G5" s="39">
        <f ca="1">IFERROR(NOW()-F5,"-")</f>
        <v>0.28558668981713708</v>
      </c>
      <c r="H5" s="38">
        <v>45937.842569444445</v>
      </c>
      <c r="I5" s="37" t="str">
        <f>IFERROR(VLOOKUP(D5,DB!A:F,6,0),"")</f>
        <v>Generator-DG</v>
      </c>
      <c r="J5" s="37" t="str">
        <f>IFERROR(VLOOKUP(D5,DB!A:G,7,0),"")</f>
        <v>Good</v>
      </c>
      <c r="K5" s="37" t="s">
        <v>39069</v>
      </c>
      <c r="L5" s="37" t="str">
        <f>IFERROR(VLOOKUP(D5,DB!A:I,9,0),"")</f>
        <v>Latis</v>
      </c>
      <c r="M5" s="128"/>
    </row>
    <row r="6" spans="1:13" ht="30.75">
      <c r="A6" s="37" t="s">
        <v>39070</v>
      </c>
      <c r="B6" s="37" t="str">
        <f>IFERROR(VLOOKUP(D6,DB!A:K,11,0),"")</f>
        <v>R5</v>
      </c>
      <c r="C6" s="37">
        <v>1</v>
      </c>
      <c r="D6" s="37" t="s">
        <v>29760</v>
      </c>
      <c r="E6" s="37" t="s">
        <v>38964</v>
      </c>
      <c r="F6" s="38">
        <v>45938.14398148148</v>
      </c>
      <c r="G6" s="39">
        <f ca="1">IFERROR(NOW()-F6,"-")</f>
        <v>0.12868854167027166</v>
      </c>
      <c r="H6" s="38">
        <v>45937.893564814818</v>
      </c>
      <c r="I6" s="37" t="str">
        <f>IFERROR(VLOOKUP(D6,DB!A:F,6,0),"")</f>
        <v>SCECO</v>
      </c>
      <c r="J6" s="37" t="str">
        <f>IFERROR(VLOOKUP(D6,DB!A:G,7,0),"")</f>
        <v>Dead</v>
      </c>
      <c r="K6" s="37" t="s">
        <v>39071</v>
      </c>
      <c r="L6" s="37" t="str">
        <f>IFERROR(VLOOKUP(D6,DB!A:I,9,0),"")</f>
        <v>Latis</v>
      </c>
      <c r="M6" s="128"/>
    </row>
    <row r="7" spans="1:13" ht="15">
      <c r="A7" s="37" t="s">
        <v>39072</v>
      </c>
      <c r="B7" s="37" t="str">
        <f>IFERROR(VLOOKUP(D7,DB!A:K,11,0),"")</f>
        <v>R5</v>
      </c>
      <c r="C7" s="37">
        <v>1</v>
      </c>
      <c r="D7" s="37" t="s">
        <v>35908</v>
      </c>
      <c r="E7" s="37" t="s">
        <v>38964</v>
      </c>
      <c r="F7" s="38">
        <v>45938.230081018519</v>
      </c>
      <c r="G7" s="39">
        <f ca="1">IFERROR(NOW()-F7,"-")</f>
        <v>4.2589004631736316E-2</v>
      </c>
      <c r="H7" s="38">
        <v>45938.224421296298</v>
      </c>
      <c r="I7" s="37" t="str">
        <f>IFERROR(VLOOKUP(D7,DB!A:F,6,0),"")</f>
        <v>Generator-SG</v>
      </c>
      <c r="J7" s="37" t="str">
        <f>IFERROR(VLOOKUP(D7,DB!A:G,7,0),"")</f>
        <v>Vandalized</v>
      </c>
      <c r="K7" s="37" t="s">
        <v>39073</v>
      </c>
      <c r="L7" s="37" t="str">
        <f>IFERROR(VLOOKUP(D7,DB!A:I,9,0),"")</f>
        <v>Latis</v>
      </c>
      <c r="M7" s="128"/>
    </row>
    <row r="8" spans="1:13" ht="15">
      <c r="A8" s="37"/>
      <c r="B8" s="37" t="str">
        <f>IFERROR(VLOOKUP(D8,DB!A:K,11,0),"")</f>
        <v/>
      </c>
      <c r="C8" s="37"/>
      <c r="D8" s="37"/>
      <c r="E8" s="37"/>
      <c r="F8" s="38"/>
      <c r="G8" s="39">
        <f ca="1">IFERROR(NOW()-F8,"-")</f>
        <v>45938.272670023151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45938.272670023151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45938.272670023151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45938.272670023151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45938.272670023151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45938.272670023151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45938.272670023151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45938.272670023151</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45938.272670023151</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45938.272670023151</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45938.272670023151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45938.272670023151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45938.272670023151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45938.272670023151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45938.272670023151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45938.272670023151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45938.272670023151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45938.272670023151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45938.272670023151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45938.272670023151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45938.272670023151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45938.272670023151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45938.272670023151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45938.272670023151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45938.272670023151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45938.272670023151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45938.272670023151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45938.272670023151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45938.272670023151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45938.272670023151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45938.272670023151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45938.272670023151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45938.272670023151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45938.272670023151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45938.272670023151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45938.272670023151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45938.272670023151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45938.272670023151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45938.272670023151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45938.272670023151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45938.272670023151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45938.272670023151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45938.272670023151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45938.272670023151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45938.272670023151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45938.272670023151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45938.272670023151</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45938.272670023151</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45938.272670023151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45938.272670023151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45938.272670023151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45938.272670023151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45938.272670023151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45938.272670023151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45938.272670023151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45938.272670023151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45938.272670023151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45938.272670023151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45938.272670023151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45938.272670023151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45938.272670023151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45938.272670023151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45938.272670023151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45938.272670023151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45938.272670023151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45938.272670023151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45938.272670023151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45938.272670023151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45938.272670023151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45938.272670023151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45938.272670023151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45938.272670023151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45938.272670023151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45938.272670023151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45938.272670023151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45938.272670023151</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45938.272670023151</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45938.272670023151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45938.272670023151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45938.272670023151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45938.272670023151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45938.272670023151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45938.272670023151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45938.272670023151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45938.272670023151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45938.272670023151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45938.272670023151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45938.272670023151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45938.272670023151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45938.272670023151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45938.272670023151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45938.272670023151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45938.272670023151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45938.272670023151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45938.272670023151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45938.272670023151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45938.272670023151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45938.272670023151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45938.272670023151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45938.272670023151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45938.272670023151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45938.272670023151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45938.272670023151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45938.272670023151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45938.272670023151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45938.272670023151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45938.272670023151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45938.272670023151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45938.272670023151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45938.272670023151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45938.272670023151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45938.272670023151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45938.272670023151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45938.272670023151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45938.272670023151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45938.272670023151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45938.272670023151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45938.272670023151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45938.272670023151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45938.272670023151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45938.272670023151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45938.272670023151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45938.272670023151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45938.272670023151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45938.272670023151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45938.272670023151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45938.272670023151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45938.272670023151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45938.272670023151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45938.272670023151</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45938.272670023151</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tabSelected="1" workbookViewId="0">
      <selection activeCell="D10" sqref="D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11.499822800928087</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45938.272670023151</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4.3916978009292507</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3.3304246527768555</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0.46364224536955589</v>
      </c>
      <c r="H6" s="116">
        <v>45937.667847222219</v>
      </c>
      <c r="I6" s="112" t="str">
        <f>IFERROR(VLOOKUP(D6,DB!A:F,6,0),"")</f>
        <v>SCECO</v>
      </c>
      <c r="J6" s="112" t="str">
        <f>IFERROR(VLOOKUP(D6,DB!A:G,7,0),"")</f>
        <v>Weak</v>
      </c>
      <c r="K6" s="117" t="s">
        <v>39081</v>
      </c>
      <c r="L6" s="118" t="str">
        <f>IFERROR(VLOOKUP(D6,DB!A:I,9,0),"")</f>
        <v>Latis</v>
      </c>
    </row>
    <row r="7" spans="1:16383" ht="31.5" customHeight="1">
      <c r="A7" s="113" t="s">
        <v>39082</v>
      </c>
      <c r="B7" s="112" t="str">
        <f>IFERROR(VLOOKUP(D7,DB!A:K,11,0),"")</f>
        <v>R6</v>
      </c>
      <c r="C7" s="114">
        <v>2</v>
      </c>
      <c r="D7" s="112" t="s">
        <v>35259</v>
      </c>
      <c r="E7" s="115" t="s">
        <v>39043</v>
      </c>
      <c r="F7" s="116"/>
      <c r="G7" s="81">
        <f ca="1">IFERROR(NOW()-F7,"-")</f>
        <v>45938.272670023151</v>
      </c>
      <c r="H7" s="116">
        <v>45938.258414351854</v>
      </c>
      <c r="I7" s="112" t="str">
        <f>IFERROR(VLOOKUP(D7,DB!A:F,6,0),"")</f>
        <v>SCECO</v>
      </c>
      <c r="J7" s="112" t="str">
        <f>IFERROR(VLOOKUP(D7,DB!A:G,7,0),"")</f>
        <v>Dead</v>
      </c>
      <c r="K7" s="117"/>
      <c r="L7" s="118" t="str">
        <f>IFERROR(VLOOKUP(D7,DB!A:I,9,0),"")</f>
        <v>Latis</v>
      </c>
    </row>
    <row r="8" spans="1:16383" ht="31.5" customHeight="1">
      <c r="A8" s="113" t="s">
        <v>39082</v>
      </c>
      <c r="B8" s="112" t="str">
        <f>IFERROR(VLOOKUP(D8,DB!A:K,11,0),"")</f>
        <v>R6</v>
      </c>
      <c r="C8" s="114">
        <v>1</v>
      </c>
      <c r="D8" s="112" t="s">
        <v>36789</v>
      </c>
      <c r="E8" s="115" t="s">
        <v>39043</v>
      </c>
      <c r="F8" s="116"/>
      <c r="G8" s="81">
        <f ca="1">IFERROR(NOW()-F8,"-")</f>
        <v>45938.272670023151</v>
      </c>
      <c r="H8" s="116">
        <v>45938.258425925924</v>
      </c>
      <c r="I8" s="112" t="str">
        <f>IFERROR(VLOOKUP(D8,DB!A:F,6,0),"")</f>
        <v>SCECO</v>
      </c>
      <c r="J8" s="112" t="str">
        <f>IFERROR(VLOOKUP(D8,DB!A:G,7,0),"")</f>
        <v>Vandalized</v>
      </c>
      <c r="K8" s="117" t="s">
        <v>39083</v>
      </c>
      <c r="L8" s="118" t="str">
        <f>IFERROR(VLOOKUP(D8,DB!A:I,9,0),"")</f>
        <v>Latis</v>
      </c>
    </row>
    <row r="9" spans="1:16383" ht="31.5" customHeight="1">
      <c r="A9" s="113"/>
      <c r="B9" s="112" t="str">
        <f>IFERROR(VLOOKUP(D9,DB!A:K,11,0),"")</f>
        <v/>
      </c>
      <c r="C9" s="114"/>
      <c r="D9" s="112"/>
      <c r="E9" s="115"/>
      <c r="F9" s="116"/>
      <c r="G9" s="81">
        <f ca="1">IFERROR(NOW()-F9,"-")</f>
        <v>45938.272670023151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45938.272670023151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45938.272670023151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45938.272670023151</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45938.272670023151</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45938.272670023151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45938.272670023151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45938.272670023151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45938.272670023151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45938.272670023151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45938.272670023151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45938.272670023151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45938.272670023151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45938.272670023151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45938.272670023151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45938.272670023151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45938.272670023151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45938.272670023151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45938.272670023151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45938.272670023151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45938.272670023151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45938.272670023151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45938.272670023151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45938.272670023151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45938.272670023151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45938.272670023151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45938.272670023151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45938.272670023151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45938.272670023151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45938.272670023151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45938.272670023151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45938.272670023151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45938.272670023151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45938.272670023151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45938.272670023151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45938.272670023151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45938.272670023151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45938.272670023151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45938.272670023151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45938.272670023151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45938.272670023151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45938.272670023151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45938.272670023151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45938.272670023151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45938.272670023151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45938.272670023151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45938.272670023151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45938.272670023151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45938.272670023151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45938.272670023151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45938.272670023151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45938.272670023151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45938.272670023151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45938.272670023151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45938.272670023151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45938.272670023151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45938.272670023151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45938.272670023151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45938.272670023151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45938.272670023151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45938.272670023151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45938.272670023151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45938.272670023151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45938.272670023151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45938.272670023151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45938.272670023151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45938.272670023151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45938.272670023151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45938.272670023151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45938.272670023151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45938.272670023151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45938.272670023151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45938.272670023151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45938.272670023151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45938.272670023151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45938.272670023151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45938.272670023151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45938.272670023151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45938.272670023151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45938.272670023151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45938.272670023151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45938.272670023151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45938.272670023151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45938.272670023151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45938.272670023151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45938.272670023151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45938.272670023151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45938.272670023151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45938.272670023151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45938.272670023151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45938.272670023151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45938.272670023151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45938.272670023151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45938.272670023151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45938.272670023151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45938.272670023151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45938.272670023151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45938.272670023151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45938.272670023151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45938.272670023151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45938.272670023151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45938.272670023151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45938.272670023151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45938.272670023151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45938.272670023151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45938.272670023151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45938.272670023151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45938.272670023151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45938.272670023151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45938.272670023151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45938.272670023151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45938.272670023151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45938.272670023151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45938.272670023151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45938.272670023151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45938.272670023151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45938.272670023151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45938.272670023151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45938.272670023151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45938.272670023151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45938.272670023151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45938.272670023151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45938.272670023151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45938.272670023151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45938.272670023151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45938.272670023151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45938.272670023151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45938.272670023151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45938.272670023151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45938.272670023151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45938.272670023151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45938.272670023151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45938.272670023151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45938.272670023151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45938.272670023151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45938.272670023151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45938.272670023151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45938.272670023151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45938.272670023151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45938.272670023151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45938.272670023151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45938.272670023151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45938.272670023151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45938.272670023151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45938.272670023151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45938.272670023151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45938.272670023151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45938.272670023151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45938.272670023151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45938.272670023151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45938.272670023151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45938.272670023151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45938.272670023151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45938.272670023151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45938.272670023151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45938.272670023151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45938.272670023151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45938.272670023151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45938.272670023151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45938.272670023151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45938.272670023151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45938.272670023151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45938.272670023151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45938.272670023151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45938.272670023151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45938.272670023151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45938.272670023151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45938.272670023151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45938.272670023151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45938.272670023151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45938.272670023151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45938.272670023151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45938.272670023151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45938.272670023151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45938.272670023151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45938.272670023151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45938.272670023151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45938.272670023151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45938.272670023151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45938.272670023151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45938.272670023151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45938.272670023151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45938.272670023151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45938.272670023151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45938.272670023151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45938.272670023151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45938.272670023151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45938.272670023151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45938.272670023151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45938.272670023151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45938.272670023151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45938.272670023151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45938.272670023151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45938.272670023151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45938.272670023151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45938.272670023151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45938.272670023151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45938.272670023151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45938.272670023151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45938.272670023151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45938.272670023151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45938.272670023151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45938.272670023151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45938.272670023151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45938.272670023151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45938.272670023151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45938.272670023151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45938.272670023151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45938.272670023151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45938.272670023151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45938.272670023151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45938.272670023151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45938.272670023151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45938.272670023151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45938.272670023151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45938.272670023151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45938.272670023151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45938.272670023151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45938.272670023151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45938.272670023151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45938.272670023151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45938.272670023151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45938.272670023151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45938.272670023151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45938.272670023151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45938.272670023151</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2025-10-08T03:33:20Z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