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81" documentId="13_ncr:1_{F6CB121F-512D-4AA6-A0C1-0FB36C537598}" xr6:coauthVersionLast="47" xr6:coauthVersionMax="47" xr10:uidLastSave="{842208FA-B1D7-4178-A410-D36CE547ABE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alcChain>
</file>

<file path=xl/sharedStrings.xml><?xml version="1.0" encoding="utf-8"?>
<sst xmlns="http://schemas.openxmlformats.org/spreadsheetml/2006/main" count="178601" uniqueCount="39084">
  <si>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</si>
  <si>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</si>
  <si>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</si>
  <si>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</si>
  <si>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</si>
  <si>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</si>
  <si>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</si>
  <si>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</si>
  <si>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</si>
  <si>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</si>
  <si>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</si>
  <si>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</si>
  <si>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</si>
  <si>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</si>
  <si>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</si>
  <si>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</si>
  <si>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</si>
  <si>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</si>
  <si>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</si>
  <si>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</si>
  <si>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</si>
  <si>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</si>
  <si>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</si>
  <si>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</si>
  <si>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</si>
  <si>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</si>
  <si>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</si>
  <si>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</si>
  <si>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</si>
  <si>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</si>
  <si>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</si>
  <si>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</si>
  <si>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</si>
  <si>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</si>
  <si>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</si>
  <si>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</si>
  <si>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</si>
  <si>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</si>
  <si>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</si>
  <si>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</si>
  <si>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</si>
  <si>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</si>
  <si>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</si>
  <si>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</si>
  <si>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</si>
  <si>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</si>
  <si>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</si>
  <si>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</si>
  <si>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</si>
  <si>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</si>
  <si>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</si>
  <si>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</si>
  <si>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</si>
  <si>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</si>
  <si>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</si>
  <si>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</si>
  <si>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</si>
  <si>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</si>
  <si>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</si>
  <si>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</si>
  <si>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</si>
  <si>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</si>
  <si>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</si>
  <si>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</si>
  <si>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</si>
  <si>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</si>
  <si>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</si>
  <si>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</si>
  <si>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</si>
  <si>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</si>
  <si>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</si>
  <si>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</si>
  <si>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</si>
  <si>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</si>
  <si>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</si>
  <si>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</si>
  <si>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</si>
  <si>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</si>
  <si>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</si>
  <si>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</si>
  <si>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</si>
  <si>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</si>
  <si>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</si>
  <si>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</si>
  <si>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</si>
  <si>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</si>
  <si>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</si>
  <si>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</si>
  <si>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</si>
  <si>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</si>
  <si>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</si>
  <si>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</si>
  <si>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</si>
  <si>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</si>
  <si>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</si>
  <si>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</si>
  <si>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</si>
  <si>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</si>
  <si>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</si>
  <si>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</si>
  <si>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</si>
  <si>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</si>
  <si>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</si>
  <si>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</si>
  <si>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</si>
  <si>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</si>
  <si>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</si>
  <si>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</si>
  <si>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</si>
  <si>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</si>
  <si>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</si>
  <si>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</si>
  <si>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</si>
  <si>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</si>
  <si>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</si>
  <si>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</si>
  <si>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</si>
  <si>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</si>
  <si>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</si>
  <si>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</si>
  <si>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</si>
  <si>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</si>
  <si>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</si>
  <si>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</si>
  <si>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</si>
  <si>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</si>
  <si>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</si>
  <si>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</si>
  <si>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</si>
  <si>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</si>
  <si>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</si>
  <si>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</si>
  <si>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</si>
  <si>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</si>
  <si>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</si>
  <si>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</si>
  <si>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</si>
  <si>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</si>
  <si>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</si>
  <si>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</si>
  <si>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</si>
  <si>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</si>
  <si>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</si>
  <si>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</si>
  <si>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</si>
  <si>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</si>
  <si>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</si>
  <si>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</si>
  <si>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</si>
  <si>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</si>
  <si>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</si>
  <si>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</si>
  <si>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</si>
  <si>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</si>
  <si>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</si>
  <si>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</si>
  <si>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</si>
  <si>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</si>
  <si>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</si>
  <si>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</si>
  <si>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</si>
  <si>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</si>
  <si>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</si>
  <si>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</si>
  <si>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</si>
  <si>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</si>
  <si>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</si>
  <si>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</si>
  <si>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</si>
  <si>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</si>
  <si>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</si>
  <si>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</si>
  <si>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</si>
  <si>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</si>
  <si>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</si>
  <si>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</si>
  <si>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</si>
  <si>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</si>
  <si>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</si>
  <si>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</si>
  <si>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</si>
  <si>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</si>
  <si>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</si>
  <si>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</si>
  <si>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</si>
  <si>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</si>
  <si>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</si>
  <si>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</si>
  <si>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</si>
  <si>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</si>
  <si>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</si>
  <si>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</si>
  <si>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</si>
  <si>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</si>
  <si>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</si>
  <si>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</si>
  <si>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</si>
  <si>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</si>
  <si>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</si>
  <si>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</si>
  <si>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</si>
  <si>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</si>
  <si>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</si>
  <si>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</si>
  <si>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</si>
  <si>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</si>
  <si>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</si>
  <si>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</si>
  <si>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</si>
  <si>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</si>
  <si>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</si>
  <si>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</si>
  <si>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</si>
  <si>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</si>
  <si>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</si>
  <si>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</si>
  <si>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</si>
  <si>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</si>
  <si>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</si>
  <si>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</si>
  <si>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</si>
  <si>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</si>
  <si>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</si>
  <si>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</si>
  <si>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</si>
  <si>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</si>
  <si>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</si>
  <si>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</si>
  <si>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</si>
  <si>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</si>
  <si>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</si>
  <si>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</si>
  <si>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</si>
  <si>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</si>
  <si>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</si>
  <si>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</si>
  <si>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</si>
  <si>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</si>
  <si>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</si>
  <si>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</si>
  <si>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</si>
  <si>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</si>
  <si>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</si>
  <si>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</si>
  <si>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</si>
  <si>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</si>
  <si>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</si>
  <si>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</si>
  <si>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</si>
  <si>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</si>
  <si>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</si>
  <si>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</si>
  <si>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</si>
  <si>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</si>
  <si>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</si>
  <si>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</si>
  <si>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</si>
  <si>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</si>
  <si>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</si>
  <si>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</si>
  <si>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</si>
  <si>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</si>
  <si>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</si>
  <si>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</si>
  <si>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</si>
  <si>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</si>
  <si>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</si>
  <si>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</si>
  <si>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</si>
  <si>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</si>
  <si>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</si>
  <si>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</si>
  <si>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</si>
  <si>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</si>
  <si>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</si>
  <si>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</si>
  <si>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</si>
  <si>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</si>
  <si>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</si>
  <si>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</si>
  <si>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</si>
  <si>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</si>
  <si>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</si>
  <si>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</si>
  <si>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</si>
  <si>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</si>
  <si>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</si>
  <si>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</si>
  <si>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</si>
  <si>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</si>
  <si>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</si>
  <si>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</si>
  <si>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</si>
  <si>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</si>
  <si>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</si>
  <si>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</si>
  <si>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</si>
  <si>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</si>
  <si>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</si>
  <si>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</si>
  <si>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</si>
  <si>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</si>
  <si>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</si>
  <si>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</si>
  <si>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</si>
  <si>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</si>
  <si>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</si>
  <si>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</si>
  <si>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</si>
  <si>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</si>
  <si>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</si>
  <si>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</si>
  <si>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</si>
  <si>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</si>
  <si>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</si>
  <si>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</si>
  <si>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</si>
  <si>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</si>
  <si>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</si>
  <si>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</si>
  <si>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</si>
  <si>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</si>
  <si>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</si>
  <si>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</si>
  <si>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</si>
  <si>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</si>
  <si>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</si>
  <si>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</si>
  <si>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</si>
  <si>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</si>
  <si>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</si>
  <si>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</si>
  <si>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</si>
  <si>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</si>
  <si>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</si>
  <si>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</si>
  <si>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</si>
  <si>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</si>
  <si>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</si>
  <si>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</si>
  <si>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</si>
  <si>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</si>
  <si>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</si>
  <si>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</si>
  <si>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</si>
  <si>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</si>
  <si>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</si>
  <si>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</si>
  <si>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</si>
  <si>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</si>
  <si>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</si>
  <si>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</si>
  <si>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</si>
  <si>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</si>
  <si>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</si>
  <si>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</si>
  <si>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</si>
  <si>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</si>
  <si>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</si>
  <si>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</si>
  <si>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</si>
  <si>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</si>
  <si>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</si>
  <si>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</si>
  <si>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</si>
  <si>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</si>
  <si>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</si>
  <si>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</si>
  <si>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</si>
  <si>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</si>
  <si>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</si>
  <si>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</si>
  <si>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</si>
  <si>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</si>
  <si>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</si>
  <si>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</si>
  <si>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</si>
  <si>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</si>
  <si>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</si>
  <si>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</si>
  <si>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</si>
  <si>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</si>
  <si>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</si>
  <si>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</si>
  <si>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</si>
  <si>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</si>
  <si>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</si>
  <si>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</si>
  <si>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</si>
  <si>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</si>
  <si>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</si>
  <si>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</si>
  <si>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</si>
  <si>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</si>
  <si>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</si>
  <si>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</si>
  <si>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</si>
  <si>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</si>
  <si>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</si>
  <si>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</si>
  <si>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</si>
  <si>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</si>
  <si>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</si>
  <si>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</si>
  <si>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</si>
  <si>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</si>
  <si>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</si>
  <si>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</si>
  <si>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</si>
  <si>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</si>
  <si>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</si>
  <si>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</si>
  <si>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</si>
  <si>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</si>
  <si>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</si>
  <si>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</si>
  <si>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</si>
  <si>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</si>
  <si>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</si>
  <si>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</si>
  <si>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</si>
  <si>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</si>
  <si>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</si>
  <si>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</si>
  <si>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</si>
  <si>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</si>
  <si>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</si>
  <si>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</si>
  <si>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</si>
  <si>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</si>
  <si>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</si>
  <si>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</si>
  <si>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</si>
  <si>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</si>
  <si>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</si>
  <si>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</si>
  <si>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</si>
  <si>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</si>
  <si>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</si>
  <si>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</si>
  <si>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</si>
  <si>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</si>
  <si>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</si>
  <si>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</si>
  <si>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</si>
  <si>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</si>
  <si>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</si>
  <si>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</si>
  <si>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</si>
  <si>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</si>
  <si>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</si>
  <si>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</si>
  <si>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</si>
  <si>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</si>
  <si>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</si>
  <si>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</si>
  <si>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</si>
  <si>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</si>
  <si>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</si>
  <si>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</si>
  <si>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</si>
  <si>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</si>
  <si>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</si>
  <si>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</si>
  <si>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</si>
  <si>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</si>
  <si>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</si>
  <si>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</si>
  <si>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</si>
  <si>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</si>
  <si>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</si>
  <si>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</si>
  <si>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</si>
  <si>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</si>
  <si>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</si>
  <si>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</si>
  <si>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</si>
  <si>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</si>
  <si>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</si>
  <si>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</si>
  <si>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</si>
  <si>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</si>
  <si>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</si>
  <si>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</si>
  <si>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</si>
  <si>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</si>
  <si>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</si>
  <si>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</si>
  <si>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</si>
  <si>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</si>
  <si>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</si>
  <si>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</si>
  <si>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</si>
  <si>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</si>
  <si>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</si>
  <si>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</si>
  <si>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</si>
  <si>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</si>
  <si>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</si>
  <si>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</si>
  <si>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</si>
  <si>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</si>
  <si>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</si>
  <si>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</si>
  <si>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</si>
  <si>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</si>
  <si>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</si>
  <si>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</si>
  <si>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</si>
  <si>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</si>
  <si>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</si>
  <si>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</si>
  <si>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</si>
  <si>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</si>
  <si>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</si>
  <si>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</si>
  <si>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</si>
  <si>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</si>
  <si>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</si>
  <si>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</si>
  <si>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</si>
  <si>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</si>
  <si>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</si>
  <si>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</si>
  <si>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</si>
  <si>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</si>
  <si>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</si>
  <si>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</si>
  <si>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</si>
  <si>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</si>
  <si>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</si>
  <si>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</si>
  <si>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</si>
  <si>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</si>
  <si>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</si>
  <si>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</si>
  <si>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</si>
  <si>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</si>
  <si>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</si>
  <si>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</si>
  <si>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</si>
  <si>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</si>
  <si>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</si>
  <si>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</si>
  <si>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</si>
  <si>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</si>
  <si>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</si>
  <si>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</si>
  <si>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</si>
  <si>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</si>
  <si>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</si>
  <si>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</si>
  <si>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</si>
  <si>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</si>
  <si>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</si>
  <si>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</si>
  <si>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</si>
  <si>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</si>
  <si>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</si>
  <si>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</si>
  <si>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</si>
  <si>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</si>
  <si>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</si>
  <si>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</si>
  <si>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</si>
  <si>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</si>
  <si>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</si>
  <si>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</si>
  <si>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</si>
  <si>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</si>
  <si>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</si>
  <si>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</si>
  <si>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</si>
  <si>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</si>
  <si>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</si>
  <si>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</si>
  <si>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</si>
  <si>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</si>
  <si>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</si>
  <si>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</si>
  <si>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</si>
  <si>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</si>
  <si>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</si>
  <si>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</si>
  <si>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</si>
  <si>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</si>
  <si>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</si>
  <si>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</si>
  <si>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</si>
  <si>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</si>
  <si>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</si>
  <si>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</si>
  <si>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</si>
  <si>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</si>
  <si>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</si>
  <si>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</si>
  <si>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</si>
  <si>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</si>
  <si>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</si>
  <si>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</si>
  <si>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</si>
  <si>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</si>
  <si>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</si>
  <si>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</si>
  <si>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</si>
  <si>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</si>
  <si>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</si>
  <si>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</si>
  <si>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</si>
  <si>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</si>
  <si>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</si>
  <si>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</si>
  <si>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</si>
  <si>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</si>
  <si>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</si>
  <si>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</si>
  <si>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</si>
  <si>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</si>
  <si>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</si>
  <si>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</si>
  <si>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</si>
  <si>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</si>
  <si>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</si>
  <si>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</si>
  <si>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</si>
  <si>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</si>
  <si>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</si>
  <si>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</si>
  <si>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</si>
  <si>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</si>
  <si>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</si>
  <si>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</si>
  <si>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</si>
  <si>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</si>
  <si>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</si>
  <si>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</si>
  <si>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</si>
  <si>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</si>
  <si>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</si>
  <si>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</si>
  <si>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</si>
  <si>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</si>
  <si>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</si>
  <si>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</si>
  <si>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</si>
  <si>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</si>
  <si>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</si>
  <si>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</si>
  <si>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</si>
  <si>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</si>
  <si>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</si>
  <si>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</si>
  <si>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</si>
  <si>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</si>
  <si>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</si>
  <si>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</si>
  <si>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</si>
  <si>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</si>
  <si>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</si>
  <si>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</si>
  <si>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</si>
  <si>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</si>
  <si>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</si>
  <si>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</si>
  <si>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</si>
  <si>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</si>
  <si>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</si>
  <si>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</si>
  <si>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</si>
  <si>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</si>
  <si>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</si>
  <si>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</si>
  <si>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</si>
  <si>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</si>
  <si>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</si>
  <si>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</si>
  <si>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</si>
  <si>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</si>
  <si>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</si>
  <si>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</si>
  <si>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</si>
  <si>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</si>
  <si>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</si>
  <si>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</si>
  <si>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</si>
  <si>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</si>
  <si>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</si>
  <si>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</si>
  <si>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</si>
  <si>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</si>
  <si>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</si>
  <si>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</si>
  <si>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</si>
  <si>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</si>
  <si>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</si>
  <si>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</si>
  <si>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</si>
  <si>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</si>
  <si>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</si>
  <si>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</si>
  <si>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</si>
  <si>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</si>
  <si>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</si>
  <si>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</si>
  <si>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</si>
  <si>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</si>
  <si>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</si>
  <si>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</si>
  <si>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</si>
  <si>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</si>
  <si>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</si>
  <si>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</si>
  <si>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</si>
  <si>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</si>
  <si>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</si>
  <si>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</si>
  <si>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</si>
  <si>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</si>
  <si>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</si>
  <si>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</si>
  <si>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</si>
  <si>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</si>
  <si>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</si>
  <si>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</si>
  <si>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</si>
  <si>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</si>
  <si>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</si>
  <si>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</si>
  <si>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</si>
  <si>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</si>
  <si>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</si>
  <si>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</si>
  <si>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</si>
  <si>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</si>
  <si>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</si>
  <si>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</si>
  <si>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</si>
  <si>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</si>
  <si>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</si>
  <si>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</si>
  <si>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</si>
  <si>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</si>
  <si>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</si>
  <si>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</si>
  <si>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</si>
  <si>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</si>
  <si>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</si>
  <si>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</si>
  <si>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</si>
  <si>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</si>
  <si>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</si>
  <si>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</si>
  <si>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</si>
  <si>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</si>
  <si>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</si>
  <si>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</si>
  <si>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</si>
  <si>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</si>
  <si>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</si>
  <si>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</si>
  <si>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</si>
  <si>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</si>
  <si>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</si>
  <si>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</si>
  <si>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</si>
  <si>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</si>
  <si>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</si>
  <si>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</si>
  <si>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</si>
  <si>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</si>
  <si>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</si>
  <si>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</si>
  <si>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</si>
  <si>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</si>
  <si>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</si>
  <si>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</si>
  <si>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</si>
  <si>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</si>
  <si>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</si>
  <si>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</si>
  <si>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</si>
  <si>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</si>
  <si>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</si>
  <si>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</si>
  <si>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</si>
  <si>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</si>
  <si>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</si>
  <si>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</si>
  <si>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</si>
  <si>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</si>
  <si>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</si>
  <si>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</si>
  <si>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</si>
  <si>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</si>
  <si>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</si>
  <si>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</si>
  <si>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</si>
  <si>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</si>
  <si>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</si>
  <si>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</si>
  <si>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</si>
  <si>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</si>
  <si>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</si>
  <si>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</si>
  <si>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</si>
  <si>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</si>
  <si>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</si>
  <si>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</si>
  <si>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</si>
  <si>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</si>
  <si>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</si>
  <si>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</si>
  <si>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</si>
  <si>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</si>
  <si>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</si>
  <si>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</si>
  <si>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</si>
  <si>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</si>
  <si>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</si>
  <si>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</si>
  <si>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</si>
  <si>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</si>
  <si>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</si>
  <si>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</si>
  <si>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</si>
  <si>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</si>
  <si>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</si>
  <si>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</si>
  <si>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</si>
  <si>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</si>
  <si>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</si>
  <si>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</si>
  <si>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</si>
  <si>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</si>
  <si>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</si>
  <si>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</si>
  <si>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</si>
  <si>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</si>
  <si>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</si>
  <si>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</si>
  <si>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</si>
  <si>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</si>
  <si>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</si>
  <si>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</si>
  <si>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</si>
  <si>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</si>
  <si>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</si>
  <si>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</si>
  <si>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</si>
  <si>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</si>
  <si>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</si>
  <si>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</si>
  <si>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</si>
  <si>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</si>
  <si>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</si>
  <si>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</si>
  <si>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</si>
  <si>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</si>
  <si>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</si>
  <si>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</si>
  <si>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</si>
  <si>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</si>
  <si>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</si>
  <si>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</si>
  <si>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</si>
  <si>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</si>
  <si>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</si>
  <si>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</si>
  <si>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</si>
  <si>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</si>
  <si>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</si>
  <si>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</si>
  <si>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</si>
  <si>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</si>
  <si>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</si>
  <si>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</si>
  <si>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</si>
  <si>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</si>
  <si>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</si>
  <si>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</si>
  <si>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</si>
  <si>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</si>
  <si>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</si>
  <si>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</si>
  <si>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</si>
  <si>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</si>
  <si>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</si>
  <si>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</si>
  <si>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</si>
  <si>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</si>
  <si>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</si>
  <si>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</si>
  <si>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</si>
  <si>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</si>
  <si>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</si>
  <si>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</si>
  <si>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</si>
  <si>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</si>
  <si>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</si>
  <si>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</si>
  <si>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</si>
  <si>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</si>
  <si>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</si>
  <si>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</si>
  <si>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</si>
  <si>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</si>
  <si>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</si>
  <si>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</si>
  <si>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</si>
  <si>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</si>
  <si>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</si>
  <si>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</si>
  <si>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</si>
  <si>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</si>
  <si>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</si>
  <si>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</si>
  <si>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</si>
  <si>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</si>
  <si>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</si>
  <si>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</si>
  <si>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</si>
  <si>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</si>
  <si>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</si>
  <si>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</si>
  <si>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</si>
  <si>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</si>
  <si>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</si>
  <si>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</si>
  <si>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</si>
  <si>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</si>
  <si>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</si>
  <si>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</si>
  <si>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</si>
  <si>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</si>
  <si>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</si>
  <si>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</si>
  <si>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</si>
  <si>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</si>
  <si>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</si>
  <si>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</si>
  <si>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</si>
  <si>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</si>
  <si>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</si>
  <si>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</si>
  <si>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</si>
  <si>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</si>
  <si>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</si>
  <si>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</si>
  <si>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</si>
  <si>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</si>
  <si>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</si>
  <si>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</si>
  <si>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</si>
  <si>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</si>
  <si>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</si>
  <si>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</si>
  <si>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</si>
  <si>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</si>
  <si>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</si>
  <si>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</si>
  <si>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</si>
  <si>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</si>
  <si>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</si>
  <si>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</si>
  <si>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</si>
  <si>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</si>
  <si>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</si>
  <si>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</si>
  <si>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</si>
  <si>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</si>
  <si>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</si>
  <si>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</si>
  <si>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</si>
  <si>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</si>
  <si>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</si>
  <si>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</si>
  <si>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</si>
  <si>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</si>
  <si>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</si>
  <si>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</si>
  <si>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</si>
  <si>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</si>
  <si>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</si>
  <si>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</si>
  <si>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</si>
  <si>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</si>
  <si>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</si>
  <si>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</si>
  <si>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</si>
  <si>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</si>
  <si>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</si>
  <si>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</si>
  <si>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</si>
  <si>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</si>
  <si>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</si>
  <si>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</si>
  <si>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</si>
  <si>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</si>
  <si>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</si>
  <si>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</si>
  <si>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</si>
  <si>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</si>
  <si>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</si>
  <si>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</si>
  <si>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</si>
  <si>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</si>
  <si>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</si>
  <si>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</si>
  <si>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</si>
  <si>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</si>
  <si>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</si>
  <si>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</si>
  <si>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</si>
  <si>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</si>
  <si>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</si>
  <si>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</si>
  <si>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</si>
  <si>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</si>
  <si>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</si>
  <si>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</si>
  <si>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</si>
  <si>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</si>
  <si>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</si>
  <si>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</si>
  <si>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</si>
  <si>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</si>
  <si>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</si>
  <si>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</si>
  <si>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</si>
  <si>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</si>
  <si>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</si>
  <si>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</si>
  <si>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</si>
  <si>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</si>
  <si>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</si>
  <si>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</si>
  <si>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</si>
  <si>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</si>
  <si>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</si>
  <si>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</si>
  <si>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</si>
  <si>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</si>
  <si>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</si>
  <si>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</si>
  <si>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</si>
  <si>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</si>
  <si>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</si>
  <si>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</si>
  <si>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</si>
  <si>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</si>
  <si>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</si>
  <si>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</si>
  <si>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</si>
  <si>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</si>
  <si>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</si>
  <si>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</si>
  <si>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</si>
  <si>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</si>
  <si>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</si>
  <si>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</si>
  <si>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</si>
  <si>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</si>
  <si>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</si>
  <si>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</si>
  <si>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</si>
  <si>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</si>
  <si>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</si>
  <si>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</si>
  <si>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</si>
  <si>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</si>
  <si>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</si>
  <si>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</si>
  <si>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</si>
  <si>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</si>
  <si>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</si>
  <si>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</si>
  <si>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</si>
  <si>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</si>
  <si>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</si>
  <si>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</si>
  <si>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</si>
  <si>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</si>
  <si>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</si>
  <si>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</si>
  <si>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</si>
  <si>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</si>
  <si>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</si>
  <si>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</si>
  <si>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</si>
  <si>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</si>
  <si>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</si>
  <si>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</si>
  <si>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</si>
  <si>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</si>
  <si>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</si>
  <si>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</si>
  <si>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</si>
  <si>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</si>
  <si>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</si>
  <si>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</si>
  <si>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</si>
  <si>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</si>
  <si>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</si>
  <si>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</si>
  <si>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</si>
  <si>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</si>
  <si>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</si>
  <si>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</si>
  <si>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</si>
  <si>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</si>
  <si>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</si>
  <si>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</si>
  <si>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</si>
  <si>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</si>
  <si>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</si>
  <si>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</si>
  <si>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</si>
  <si>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</si>
  <si>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</si>
  <si>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</si>
  <si>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</si>
  <si>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</si>
  <si>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</si>
  <si>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</si>
  <si>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</si>
  <si>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</si>
  <si>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</si>
  <si>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</si>
  <si>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</si>
  <si>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</si>
  <si>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</si>
  <si>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</si>
  <si>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</si>
  <si>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</si>
  <si>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</si>
  <si>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</si>
  <si>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</si>
  <si>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</si>
  <si>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</si>
  <si>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</si>
  <si>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</si>
  <si>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</si>
  <si>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</si>
  <si>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</si>
  <si>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</si>
  <si>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</si>
  <si>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</si>
  <si>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</si>
  <si>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</si>
  <si>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</si>
  <si>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</si>
  <si>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</si>
  <si>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</si>
  <si>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</si>
  <si>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</si>
  <si>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</si>
  <si>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</si>
  <si>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</si>
  <si>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</si>
  <si>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</si>
  <si>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</si>
  <si>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</si>
  <si>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</si>
  <si>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</si>
  <si>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</si>
  <si>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</si>
  <si>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</si>
  <si>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</si>
  <si>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</si>
  <si>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</si>
  <si>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</si>
  <si>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</si>
  <si>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</si>
  <si>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</si>
  <si>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</si>
  <si>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</si>
  <si>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</si>
  <si>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</si>
  <si>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</si>
  <si>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</si>
  <si>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</si>
  <si>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</si>
  <si>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</si>
  <si>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</si>
  <si>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</si>
  <si>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</si>
  <si>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</si>
  <si>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</si>
  <si>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</si>
  <si>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</si>
  <si>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</si>
  <si>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</si>
  <si>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</si>
  <si>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</si>
  <si>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</si>
  <si>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</si>
  <si>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</si>
  <si>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</si>
  <si>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</si>
  <si>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</si>
  <si>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</si>
  <si>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</si>
  <si>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</si>
  <si>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</si>
  <si>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</si>
  <si>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</si>
  <si>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</si>
  <si>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</si>
  <si>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</si>
  <si>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</si>
  <si>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</si>
  <si>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</si>
  <si>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</si>
  <si>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</si>
  <si>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</si>
  <si>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</si>
  <si>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</si>
  <si>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</si>
  <si>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</si>
  <si>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</si>
  <si>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</si>
  <si>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</si>
  <si>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</si>
  <si>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</si>
  <si>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</si>
  <si>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</si>
  <si>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</si>
  <si>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</si>
  <si>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</si>
  <si>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</si>
  <si>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</si>
  <si>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</si>
  <si>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</si>
  <si>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</si>
  <si>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</si>
  <si>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</si>
  <si>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</si>
  <si>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</si>
  <si>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</si>
  <si>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</si>
  <si>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</si>
  <si>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</si>
  <si>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</si>
  <si>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</si>
  <si>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</si>
  <si>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</si>
  <si>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</si>
  <si>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</si>
  <si>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</si>
  <si>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</si>
  <si>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</si>
  <si>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</si>
  <si>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</si>
  <si>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</si>
  <si>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</si>
  <si>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</si>
  <si>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</si>
  <si>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</si>
  <si>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</si>
  <si>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</si>
  <si>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</si>
  <si>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</si>
  <si>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</si>
  <si>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</si>
  <si>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</si>
  <si>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</si>
  <si>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</si>
  <si>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</si>
  <si>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</si>
  <si>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</si>
  <si>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</si>
  <si>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</si>
  <si>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</si>
  <si>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</si>
  <si>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</si>
  <si>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</si>
  <si>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</si>
  <si>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</si>
  <si>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</si>
  <si>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</si>
  <si>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</si>
  <si>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</si>
  <si>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</si>
  <si>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</si>
  <si>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</si>
  <si>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</si>
  <si>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</si>
  <si>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</si>
  <si>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</si>
  <si>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</si>
  <si>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</si>
  <si>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</si>
  <si>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</si>
  <si>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</si>
  <si>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</si>
  <si>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</si>
  <si>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</si>
  <si>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</si>
  <si>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</si>
  <si>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</si>
  <si>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</si>
  <si>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</si>
  <si>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</si>
  <si>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</si>
  <si>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</si>
  <si>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</si>
  <si>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</si>
  <si>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</si>
  <si>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</si>
  <si>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</si>
  <si>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</si>
  <si>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</si>
  <si>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</si>
  <si>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</si>
  <si>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</si>
  <si>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</si>
  <si>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</si>
  <si>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</si>
  <si>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</si>
  <si>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</si>
  <si>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</si>
  <si>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</si>
  <si>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</si>
  <si>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</si>
  <si>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</si>
  <si>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</si>
  <si>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</si>
  <si>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</si>
  <si>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</si>
  <si>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</si>
  <si>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</si>
  <si>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</si>
  <si>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</si>
  <si>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</si>
  <si>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</si>
  <si>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</si>
  <si>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</si>
  <si>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</si>
  <si>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</si>
  <si>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</si>
  <si>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</si>
  <si>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</si>
  <si>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</si>
  <si>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</si>
  <si>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</si>
  <si>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</si>
  <si>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</si>
  <si>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</si>
  <si>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</si>
  <si>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</si>
  <si>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</si>
  <si>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</si>
  <si>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</si>
  <si>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</si>
  <si>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</si>
  <si>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</si>
  <si>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</si>
  <si>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</si>
  <si>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</si>
  <si>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</si>
  <si>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</si>
  <si>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</si>
  <si>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</si>
  <si>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</si>
  <si>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</si>
  <si>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</si>
  <si>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</si>
  <si>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</si>
  <si>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</si>
  <si>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</si>
  <si>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</si>
  <si>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</si>
  <si>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</si>
  <si>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</si>
  <si>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</si>
  <si>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</si>
  <si>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</si>
  <si>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</si>
  <si>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</si>
  <si>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</si>
  <si>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</si>
  <si>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</si>
  <si>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</si>
  <si>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</si>
  <si>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</si>
  <si>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</si>
  <si>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</si>
  <si>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</si>
  <si>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</si>
  <si>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</si>
  <si>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</si>
  <si>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</si>
  <si>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</si>
  <si>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</si>
  <si>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</si>
  <si>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</si>
  <si>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</si>
  <si>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</si>
  <si>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</si>
  <si>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</si>
  <si>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</si>
  <si>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</si>
  <si>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</si>
  <si>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</si>
  <si>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</si>
  <si>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</si>
  <si>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</si>
  <si>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</si>
  <si>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</si>
  <si>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</si>
  <si>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</si>
  <si>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</si>
  <si>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</si>
  <si>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</si>
  <si>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</si>
  <si>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</si>
  <si>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</si>
  <si>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</si>
  <si>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</si>
  <si>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</si>
  <si>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</si>
  <si>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</si>
  <si>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</si>
  <si>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</si>
  <si>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</si>
  <si>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</si>
  <si>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</si>
  <si>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</si>
  <si>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</si>
  <si>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</si>
  <si>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</si>
  <si>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</si>
  <si>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</si>
  <si>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</si>
  <si>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</si>
  <si>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</si>
  <si>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</si>
  <si>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</si>
  <si>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</si>
  <si>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</si>
  <si>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</si>
  <si>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</si>
  <si>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</si>
  <si>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</si>
  <si>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</si>
  <si>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</si>
  <si>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</si>
  <si>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</si>
  <si>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</si>
  <si>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</si>
  <si>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</si>
  <si>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</si>
  <si>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</si>
  <si>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</si>
  <si>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</si>
  <si>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</si>
  <si>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</si>
  <si>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</si>
  <si>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</si>
  <si>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</si>
  <si>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</si>
  <si>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</si>
  <si>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</si>
  <si>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</si>
  <si>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</si>
  <si>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</si>
  <si>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</si>
  <si>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</si>
  <si>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</si>
  <si>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</si>
  <si>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</si>
  <si>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</si>
  <si>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</si>
  <si>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</si>
  <si>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</si>
  <si>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</si>
  <si>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</si>
  <si>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</si>
  <si>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</si>
  <si>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</si>
  <si>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</si>
  <si>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</si>
  <si>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</si>
  <si>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</si>
  <si>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</si>
  <si>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</si>
  <si>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</si>
  <si>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</si>
  <si>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</si>
  <si>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</si>
  <si>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</si>
  <si>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</si>
  <si>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</si>
  <si>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</si>
  <si>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</si>
  <si>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</si>
  <si>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</si>
  <si>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</si>
  <si>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</si>
  <si>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</si>
  <si>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</si>
  <si>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</si>
  <si>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</si>
  <si>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</si>
  <si>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</si>
  <si>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</si>
  <si>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</si>
  <si>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</si>
  <si>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</si>
  <si>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</si>
  <si>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</si>
  <si>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</si>
  <si>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</si>
  <si>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</si>
  <si>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</si>
  <si>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</si>
  <si>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</si>
  <si>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</si>
  <si>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</si>
  <si>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</si>
  <si>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</si>
  <si>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</si>
  <si>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</si>
  <si>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</si>
  <si>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</si>
  <si>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</si>
  <si>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</si>
  <si>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</si>
  <si>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</si>
  <si>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</si>
  <si>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</si>
  <si>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</si>
  <si>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</si>
  <si>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</si>
  <si>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</si>
  <si>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</si>
  <si>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</si>
  <si>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</si>
  <si>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</si>
  <si>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</si>
  <si>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</si>
  <si>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</si>
  <si>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</si>
  <si>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</si>
  <si>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</si>
  <si>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</si>
  <si>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</si>
  <si>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</si>
  <si>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</si>
  <si>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</si>
  <si>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</si>
  <si>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</si>
  <si>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</si>
  <si>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</si>
  <si>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</si>
  <si>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</si>
  <si>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</si>
  <si>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</si>
  <si>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</si>
  <si>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</si>
  <si>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</si>
  <si>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</si>
  <si>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</si>
  <si>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</si>
  <si>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</si>
  <si>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</si>
  <si>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</si>
  <si>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</si>
  <si>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</si>
  <si>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</si>
  <si>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</si>
  <si>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</si>
  <si>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</si>
  <si>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</si>
  <si>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</si>
  <si>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</si>
  <si>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</si>
  <si>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</si>
  <si>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</si>
  <si>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</si>
  <si>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</si>
  <si>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</si>
  <si>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</si>
  <si>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</si>
  <si>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</si>
  <si>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</si>
  <si>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</si>
  <si>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</si>
  <si>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</si>
  <si>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</si>
  <si>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</si>
  <si>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</si>
  <si>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</si>
  <si>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</si>
  <si>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</si>
  <si>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</si>
  <si>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</si>
  <si>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</si>
  <si>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</si>
  <si>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</si>
  <si>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</si>
  <si>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</si>
  <si>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</si>
  <si>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</si>
  <si>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</si>
  <si>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</si>
  <si>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</si>
  <si>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</si>
  <si>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</si>
  <si>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</si>
  <si>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</si>
  <si>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</si>
  <si>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</si>
  <si>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</si>
  <si>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</si>
  <si>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</si>
  <si>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</si>
  <si>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</si>
  <si>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</si>
  <si>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</si>
  <si>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</si>
  <si>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</si>
  <si>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</si>
  <si>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</si>
  <si>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</si>
  <si>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</si>
  <si>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</si>
  <si>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</si>
  <si>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</si>
  <si>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</si>
  <si>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</si>
  <si>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</si>
  <si>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</si>
  <si>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</si>
  <si>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</si>
  <si>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</si>
  <si>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</si>
  <si>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</si>
  <si>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</si>
  <si>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</si>
  <si>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</si>
  <si>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</si>
  <si>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</si>
  <si>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</si>
  <si>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</si>
  <si>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</si>
  <si>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</si>
  <si>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</si>
  <si>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</si>
  <si>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</si>
  <si>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</si>
  <si>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</si>
  <si>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</si>
  <si>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</si>
  <si>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</si>
  <si>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</si>
  <si>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</si>
  <si>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</si>
  <si>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</si>
  <si>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</si>
  <si>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</si>
  <si>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</si>
  <si>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</si>
  <si>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</si>
  <si>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</si>
  <si>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</si>
  <si>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</si>
  <si>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</si>
  <si>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</si>
  <si>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</si>
  <si>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</si>
  <si>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</si>
  <si>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</si>
  <si>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</si>
  <si>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</si>
  <si>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</si>
  <si>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</si>
  <si>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</si>
  <si>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</si>
  <si>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</si>
  <si>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</si>
  <si>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</si>
  <si>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</si>
  <si>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</si>
  <si>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</si>
  <si>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</si>
  <si>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</si>
  <si>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</si>
  <si>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</si>
  <si>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</si>
  <si>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</si>
  <si>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</si>
  <si>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</si>
  <si>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</si>
  <si>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</si>
  <si>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</si>
  <si>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</si>
  <si>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</si>
  <si>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</si>
  <si>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</si>
  <si>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</si>
  <si>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</si>
  <si>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</si>
  <si>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</si>
  <si>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</si>
  <si>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</si>
  <si>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</si>
  <si>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</si>
  <si>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</si>
  <si>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</si>
  <si>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</si>
  <si>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</si>
  <si>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</si>
  <si>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</si>
  <si>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</si>
  <si>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</si>
  <si>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</si>
  <si>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</si>
  <si>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</si>
  <si>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</si>
  <si>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</si>
  <si>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</si>
  <si>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</si>
  <si>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</si>
  <si>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</si>
  <si>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</si>
  <si>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</si>
  <si>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</si>
  <si>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</si>
  <si>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</si>
  <si>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</si>
  <si>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</si>
  <si>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</si>
  <si>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</si>
  <si>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</si>
  <si>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</si>
  <si>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</si>
  <si>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</si>
  <si>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</si>
  <si>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</si>
  <si>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</si>
  <si>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</si>
  <si>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</si>
  <si>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</si>
  <si>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</si>
  <si>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</si>
  <si>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</si>
  <si>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</si>
  <si>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</si>
  <si>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</si>
  <si>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</si>
  <si>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</si>
  <si>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</si>
  <si>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</si>
  <si>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</si>
  <si>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</si>
  <si>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</si>
  <si>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</si>
  <si>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</si>
  <si>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</si>
  <si>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</si>
  <si>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</si>
  <si>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</si>
  <si>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</si>
  <si>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</si>
  <si>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</si>
  <si>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</si>
  <si>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</si>
  <si>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</si>
  <si>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</si>
  <si>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</si>
  <si>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</si>
  <si>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</si>
  <si>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</si>
  <si>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</si>
  <si>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</si>
  <si>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</si>
  <si>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</si>
  <si>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</si>
  <si>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</si>
  <si>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</si>
  <si>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</si>
  <si>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</si>
  <si>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</si>
  <si>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</si>
  <si>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</si>
  <si>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</si>
  <si>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</si>
  <si>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</si>
  <si>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</si>
  <si>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</si>
  <si>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</si>
  <si>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</si>
  <si>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</si>
  <si>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</si>
  <si>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</si>
  <si>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</si>
  <si>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</si>
  <si>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</si>
  <si>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</si>
  <si>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</si>
  <si>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</si>
  <si>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</si>
  <si>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</si>
  <si>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</si>
  <si>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</si>
  <si>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</si>
  <si>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</si>
  <si>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</si>
  <si>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</si>
  <si>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</si>
  <si>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</si>
  <si>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</si>
  <si>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</si>
  <si>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</si>
  <si>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</si>
  <si>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</si>
  <si>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</si>
  <si>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</si>
  <si>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</si>
  <si>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</si>
  <si>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</si>
  <si>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</si>
  <si>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</si>
  <si>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</si>
  <si>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</si>
  <si>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</si>
  <si>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</si>
  <si>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</si>
  <si>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</si>
  <si>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</si>
  <si>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</si>
  <si>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</si>
  <si>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</si>
  <si>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</si>
  <si>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</si>
  <si>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</si>
  <si>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</si>
  <si>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</si>
  <si>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</si>
  <si>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</si>
  <si>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</si>
  <si>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</si>
  <si>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</si>
  <si>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</si>
  <si>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</si>
  <si>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</si>
  <si>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</si>
  <si>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</si>
  <si>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</si>
  <si>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</si>
  <si>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</si>
  <si>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</si>
  <si>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</si>
  <si>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</si>
  <si>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</si>
  <si>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</si>
  <si>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</si>
  <si>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</si>
  <si>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</si>
  <si>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</si>
  <si>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</si>
  <si>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</si>
  <si>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</si>
  <si>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</si>
  <si>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</si>
  <si>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</si>
  <si>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</si>
  <si>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</si>
  <si>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</si>
  <si>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</si>
  <si>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</si>
  <si>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</si>
  <si>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</si>
  <si>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</si>
  <si>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</si>
  <si>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</si>
  <si>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</si>
  <si>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</si>
  <si>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</si>
  <si>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</si>
  <si>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</si>
  <si>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</si>
  <si>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</si>
  <si>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</si>
  <si>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</si>
  <si>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</si>
  <si>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</si>
  <si>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</si>
  <si>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</si>
  <si>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</si>
  <si>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</si>
  <si>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</si>
  <si>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</si>
  <si>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</si>
  <si>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</si>
  <si>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</si>
  <si>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</si>
  <si>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</si>
  <si>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</si>
  <si>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</si>
  <si>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</si>
  <si>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</si>
  <si>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</si>
  <si>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</si>
  <si>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</si>
  <si>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</si>
  <si>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</si>
  <si>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</si>
  <si>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</si>
  <si>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</si>
  <si>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</si>
  <si>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</si>
  <si>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</si>
  <si>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</si>
  <si>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</si>
  <si>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</si>
  <si>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</si>
  <si>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</si>
  <si>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</si>
  <si>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</si>
  <si>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</si>
  <si>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</si>
  <si>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</si>
  <si>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</si>
  <si>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</si>
  <si>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</si>
  <si>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</si>
  <si>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</si>
  <si>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</si>
  <si>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</si>
  <si>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</si>
  <si>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</si>
  <si>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</si>
  <si>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</si>
  <si>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</si>
  <si>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</si>
  <si>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</si>
  <si>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</si>
  <si>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</si>
  <si>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</si>
  <si>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</si>
  <si>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</si>
  <si>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</si>
  <si>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</si>
  <si>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</si>
  <si>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</si>
  <si>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</si>
  <si>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</si>
  <si>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</si>
  <si>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</si>
  <si>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</si>
  <si>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</si>
  <si>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</si>
  <si>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</si>
  <si>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</si>
  <si>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</si>
  <si>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</si>
  <si>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</si>
  <si>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</si>
  <si>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</si>
  <si>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</si>
  <si>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</si>
  <si>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</si>
  <si>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</si>
  <si>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</si>
  <si>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</si>
  <si>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</si>
  <si>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</si>
  <si>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</si>
  <si>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</si>
  <si>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</si>
  <si>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</si>
  <si>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</si>
  <si>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</si>
  <si>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</si>
  <si>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</si>
  <si>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</si>
  <si>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</si>
  <si>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</si>
  <si>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</si>
  <si>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</si>
  <si>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</si>
  <si>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</si>
  <si>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</si>
  <si>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</si>
  <si>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</si>
  <si>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</si>
  <si>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</si>
  <si>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</si>
  <si>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</si>
  <si>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</si>
  <si>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</si>
  <si>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</si>
  <si>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</si>
  <si>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</si>
  <si>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</si>
  <si>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</si>
  <si>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</si>
  <si>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</si>
  <si>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</si>
  <si>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</si>
  <si>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</si>
  <si>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</si>
  <si>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</si>
  <si>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</si>
  <si>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</si>
  <si>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</si>
  <si>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</si>
  <si>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</si>
  <si>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</si>
  <si>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</si>
  <si>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</si>
  <si>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</si>
  <si>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</si>
  <si>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</si>
  <si>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</si>
  <si>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</si>
  <si>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</si>
  <si>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</si>
  <si>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</si>
  <si>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</si>
  <si>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</si>
  <si>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</si>
  <si>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</si>
  <si>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</si>
  <si>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</si>
  <si>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</si>
  <si>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</si>
  <si>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</si>
  <si>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</si>
  <si>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</si>
  <si>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</si>
  <si>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</si>
  <si>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</si>
  <si>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</si>
  <si>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</si>
  <si>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</si>
  <si>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</si>
  <si>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</si>
  <si>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</si>
  <si>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</si>
  <si>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</si>
  <si>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</si>
  <si>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</si>
  <si>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</si>
  <si>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</si>
  <si>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</si>
  <si>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</si>
  <si>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</si>
  <si>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</si>
  <si>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</si>
  <si>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</si>
  <si>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</si>
  <si>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</si>
  <si>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</si>
  <si>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</si>
  <si>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</si>
  <si>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</si>
  <si>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</si>
  <si>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</si>
  <si>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</si>
  <si>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</si>
  <si>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</si>
  <si>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</si>
  <si>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</si>
  <si>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</si>
  <si>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</si>
  <si>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</si>
  <si>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</si>
  <si>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</si>
  <si>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</si>
  <si>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</si>
  <si>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</si>
  <si>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</si>
  <si>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</si>
  <si>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</si>
  <si>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</si>
  <si>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</si>
  <si>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</si>
  <si>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</si>
  <si>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</si>
  <si>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</si>
  <si>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</si>
  <si>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</si>
  <si>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</si>
  <si>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</si>
  <si>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</si>
  <si>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</si>
  <si>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</si>
  <si>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</si>
  <si>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</si>
  <si>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</si>
  <si>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</si>
  <si>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</si>
  <si>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</si>
  <si>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</si>
  <si>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</si>
  <si>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</si>
  <si>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</si>
  <si>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</si>
  <si>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</si>
  <si>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</si>
  <si>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</si>
  <si>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</si>
  <si>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</si>
  <si>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</si>
  <si>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</si>
  <si>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</si>
  <si>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</si>
  <si>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</si>
  <si>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</si>
  <si>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</si>
  <si>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</si>
  <si>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</si>
  <si>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</si>
  <si>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</si>
  <si>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</si>
  <si>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</si>
  <si>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</si>
  <si>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</si>
  <si>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</si>
  <si>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</si>
  <si>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</si>
  <si>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</si>
  <si>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</si>
  <si>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</si>
  <si>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</si>
  <si>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</si>
  <si>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</si>
  <si>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</si>
  <si>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</si>
  <si>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</si>
  <si>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</si>
  <si>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</si>
  <si>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</si>
  <si>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</si>
  <si>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</si>
  <si>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</si>
  <si>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</si>
  <si>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</si>
  <si>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</si>
  <si>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</si>
  <si>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</si>
  <si>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</si>
  <si>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</si>
  <si>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</si>
  <si>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</si>
  <si>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</si>
  <si>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</si>
  <si>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</si>
  <si>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</si>
  <si>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</si>
  <si>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</si>
  <si>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</si>
  <si>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</si>
  <si>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</si>
  <si>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</si>
  <si>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</si>
  <si>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</si>
  <si>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</si>
  <si>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</si>
  <si>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</si>
  <si>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</si>
  <si>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</si>
  <si>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</si>
  <si>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</si>
  <si>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</si>
  <si>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</si>
  <si>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</si>
  <si>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</si>
  <si>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</si>
  <si>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</si>
  <si>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</si>
  <si>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</si>
  <si>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</si>
  <si>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</si>
  <si>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</si>
  <si>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</si>
  <si>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</si>
  <si>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</si>
  <si>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</si>
  <si>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</si>
  <si>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</si>
  <si>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</si>
  <si>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</si>
  <si>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</si>
  <si>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</si>
  <si>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</si>
  <si>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</si>
  <si>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</si>
  <si>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</si>
  <si>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</si>
  <si>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</si>
  <si>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</si>
  <si>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</si>
  <si>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</si>
  <si>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</si>
  <si>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</si>
  <si>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</si>
  <si>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</si>
  <si>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</si>
  <si>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</si>
  <si>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</si>
  <si>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</si>
  <si>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</si>
  <si>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</si>
  <si>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</si>
  <si>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</si>
  <si>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</si>
  <si>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</si>
  <si>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</si>
  <si>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</si>
  <si>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</si>
  <si>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</si>
  <si>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</si>
  <si>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</si>
  <si>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</si>
  <si>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</si>
  <si>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</si>
  <si>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</si>
  <si>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</si>
  <si>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</si>
  <si>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</si>
  <si>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</si>
  <si>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</si>
  <si>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</si>
  <si>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</si>
  <si>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</si>
  <si>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</si>
  <si>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</si>
  <si>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</si>
  <si>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</si>
  <si>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</si>
  <si>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</si>
  <si>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</si>
  <si>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</si>
  <si>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</si>
  <si>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</si>
  <si>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</si>
  <si>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</si>
  <si>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</si>
  <si>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</si>
  <si>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</si>
  <si>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</si>
  <si>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</si>
  <si>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</si>
  <si>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</si>
  <si>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</si>
  <si>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</si>
  <si>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</si>
  <si>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</si>
  <si>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</si>
  <si>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</si>
  <si>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</si>
  <si>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</si>
  <si>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</si>
  <si>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</si>
  <si>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</si>
  <si>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</si>
  <si>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</si>
  <si>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</si>
  <si>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</si>
  <si>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</si>
  <si>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</si>
  <si>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</si>
  <si>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</si>
  <si>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</si>
  <si>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</si>
  <si>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</si>
  <si>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</si>
  <si>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</si>
  <si>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</si>
  <si>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</si>
  <si>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</si>
  <si>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</si>
  <si>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</si>
  <si>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</si>
  <si>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</si>
  <si>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</si>
  <si>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</si>
  <si>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</si>
  <si>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</si>
  <si>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</si>
  <si>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</si>
  <si>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</si>
  <si>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</si>
  <si>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</si>
  <si>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</si>
  <si>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</si>
  <si>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</si>
  <si>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</si>
  <si>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</si>
  <si>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</si>
  <si>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</si>
  <si>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</si>
  <si>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</si>
  <si>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</si>
  <si>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</si>
  <si>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</si>
  <si>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</si>
  <si>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</si>
  <si>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</si>
  <si>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</si>
  <si>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</si>
  <si>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</si>
  <si>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</si>
  <si>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</si>
  <si>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</si>
  <si>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</si>
  <si>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</si>
  <si>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</si>
  <si>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</si>
  <si>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</si>
  <si>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</si>
  <si>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</si>
  <si>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</si>
  <si>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</si>
  <si>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</si>
  <si>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</si>
  <si>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</si>
  <si>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</si>
  <si>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</si>
  <si>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</si>
  <si>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</si>
  <si>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</si>
  <si>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</si>
  <si>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</si>
  <si>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</si>
  <si>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</si>
  <si>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</si>
  <si>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</si>
  <si>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</si>
  <si>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</si>
  <si>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</si>
  <si>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</si>
  <si>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</si>
  <si>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</si>
  <si>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</si>
  <si>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</si>
  <si>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</si>
  <si>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</si>
  <si>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</si>
  <si>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</si>
  <si>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</si>
  <si>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</si>
  <si>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</si>
  <si>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</si>
  <si>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</si>
  <si>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</si>
  <si>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</si>
  <si>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</si>
  <si>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</si>
  <si>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</si>
  <si>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</si>
  <si>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</si>
  <si>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</si>
  <si>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</si>
  <si>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</si>
  <si>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</si>
  <si>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</si>
  <si>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</si>
  <si>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</si>
  <si>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</si>
  <si>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</si>
  <si>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</si>
  <si>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</si>
  <si>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</si>
  <si>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</si>
  <si>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</si>
  <si>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</si>
  <si>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</si>
  <si>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</si>
  <si>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</si>
  <si>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</si>
  <si>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</si>
  <si>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</si>
  <si>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</si>
  <si>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</si>
  <si>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</si>
  <si>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</si>
  <si>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</si>
  <si>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</si>
  <si>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</si>
  <si>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</si>
  <si>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</si>
  <si>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</si>
  <si>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</si>
  <si>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</si>
  <si>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</si>
  <si>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</si>
  <si>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</si>
  <si>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</si>
  <si>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</si>
  <si>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</si>
  <si>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</si>
  <si>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</si>
  <si>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</si>
  <si>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</si>
  <si>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</si>
  <si>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</si>
  <si>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</si>
  <si>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</si>
  <si>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</si>
  <si>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</si>
  <si>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</si>
  <si>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</si>
  <si>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</si>
  <si>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</si>
  <si>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</si>
  <si>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</si>
  <si>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</si>
  <si>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</si>
  <si>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</si>
  <si>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</si>
  <si>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</si>
  <si>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</si>
  <si>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</si>
  <si>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</si>
  <si>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</si>
  <si>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</si>
  <si>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</si>
  <si>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</si>
  <si>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</si>
  <si>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</si>
  <si>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</si>
  <si>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</si>
  <si>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</si>
  <si>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</si>
  <si>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</si>
  <si>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</si>
  <si>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</si>
  <si>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</si>
  <si>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</si>
  <si>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</si>
  <si>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</si>
  <si>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</si>
  <si>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</si>
  <si>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</si>
  <si>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</si>
  <si>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</si>
  <si>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</si>
  <si>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</si>
  <si>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</si>
  <si>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</si>
  <si>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</si>
  <si>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</si>
  <si>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</si>
  <si>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</si>
  <si>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</si>
  <si>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</si>
  <si>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</si>
  <si>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</si>
  <si>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</si>
  <si>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</si>
  <si>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</si>
  <si>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</si>
  <si>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</si>
  <si>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</si>
  <si>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</si>
  <si>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</si>
  <si>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</si>
  <si>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</si>
  <si>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</si>
  <si>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</si>
  <si>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</si>
  <si>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</si>
  <si>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</si>
  <si>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</si>
  <si>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</si>
  <si>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</si>
  <si>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</si>
  <si>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</si>
  <si>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</si>
  <si>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</si>
  <si>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</si>
  <si>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</si>
  <si>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</si>
  <si>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</si>
  <si>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</si>
  <si>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</si>
  <si>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</si>
  <si>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</si>
  <si>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</si>
  <si>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</si>
  <si>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</si>
  <si>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</si>
  <si>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</si>
  <si>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</si>
  <si>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</si>
  <si>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</si>
  <si>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</si>
  <si>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</si>
  <si>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</si>
  <si>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</si>
  <si>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</si>
  <si>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</si>
  <si>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</si>
  <si>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</si>
  <si>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</si>
  <si>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</si>
  <si>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</si>
  <si>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</si>
  <si>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</si>
  <si>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</si>
  <si>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</si>
  <si>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</si>
  <si>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</si>
  <si>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</si>
  <si>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</si>
  <si>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</si>
  <si>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</si>
  <si>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</si>
  <si>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</si>
  <si>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</si>
  <si>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</si>
  <si>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</si>
  <si>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</si>
  <si>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</si>
  <si>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</si>
  <si>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</si>
  <si>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</si>
  <si>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</si>
  <si>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</si>
  <si>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</si>
  <si>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</si>
  <si>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</si>
  <si>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</si>
  <si>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</si>
  <si>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</si>
  <si>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</si>
  <si>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</si>
  <si>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</si>
  <si>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</si>
  <si>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</si>
  <si>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</si>
  <si>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</si>
  <si>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</si>
  <si>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</si>
  <si>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</si>
  <si>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</si>
  <si>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</si>
  <si>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</si>
  <si>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</si>
  <si>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</si>
  <si>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</si>
  <si>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</si>
  <si>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</si>
  <si>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</si>
  <si>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</si>
  <si>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</si>
  <si>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</si>
  <si>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</si>
  <si>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</si>
  <si>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</si>
  <si>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</si>
  <si>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</si>
  <si>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</si>
  <si>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</si>
  <si>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</si>
  <si>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</si>
  <si>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</si>
  <si>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</si>
  <si>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</si>
  <si>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</si>
  <si>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</si>
  <si>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</si>
  <si>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</si>
  <si>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</si>
  <si>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</si>
  <si>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</si>
  <si>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</si>
  <si>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</si>
  <si>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</si>
  <si>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</si>
  <si>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</si>
  <si>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</si>
  <si>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</si>
  <si>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</si>
  <si>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</si>
  <si>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</si>
  <si>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</si>
  <si>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</si>
  <si>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</si>
  <si>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</si>
  <si>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</si>
  <si>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</si>
  <si>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</si>
  <si>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</si>
  <si>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</si>
  <si>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</si>
  <si>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</si>
  <si>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</si>
  <si>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</si>
  <si>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</si>
  <si>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</si>
  <si>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</si>
  <si>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</si>
  <si>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</si>
  <si>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</si>
  <si>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</si>
  <si>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</si>
  <si>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</si>
  <si>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</si>
  <si>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</si>
  <si>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</si>
  <si>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</si>
  <si>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</si>
  <si>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</si>
  <si>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</si>
  <si>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</si>
  <si>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</si>
  <si>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</si>
  <si>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</si>
  <si>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</si>
  <si>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</si>
  <si>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</si>
  <si>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</si>
  <si>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</si>
  <si>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</si>
  <si>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</si>
  <si>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</si>
  <si>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</si>
  <si>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</si>
  <si>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</si>
  <si>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</si>
  <si>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</si>
  <si>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</si>
  <si>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</si>
  <si>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</si>
  <si>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</si>
  <si>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</si>
  <si>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</si>
  <si>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</si>
  <si>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</si>
  <si>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</si>
  <si>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</si>
  <si>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</si>
  <si>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</si>
  <si>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</si>
  <si>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</si>
  <si>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</si>
  <si>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</si>
  <si>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</si>
  <si>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</si>
  <si>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</si>
  <si>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</si>
  <si>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</si>
  <si>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</si>
  <si>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</si>
  <si>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</si>
  <si>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</si>
  <si>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</si>
  <si>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</si>
  <si>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</si>
  <si>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</si>
  <si>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</si>
  <si>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</si>
  <si>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</si>
  <si>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</si>
  <si>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</si>
  <si>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</si>
  <si>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</si>
  <si>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</si>
  <si>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</si>
  <si>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</si>
  <si>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</si>
  <si>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</si>
  <si>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</si>
  <si>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</si>
  <si>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</si>
  <si>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</si>
  <si>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</si>
  <si>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</si>
  <si>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</si>
  <si>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</si>
  <si>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</si>
  <si>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</si>
  <si>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</si>
  <si>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</si>
  <si>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</si>
  <si>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</si>
  <si>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</si>
  <si>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</si>
  <si>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</si>
  <si>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</si>
  <si>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</si>
  <si>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</si>
  <si>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</si>
  <si>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</si>
  <si>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</si>
  <si>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</si>
  <si>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</si>
  <si>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</si>
  <si>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</si>
  <si>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</si>
  <si>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</si>
  <si>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</si>
  <si>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</si>
  <si>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</si>
  <si>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</si>
  <si>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</si>
  <si>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</si>
  <si>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</si>
  <si>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</si>
  <si>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</si>
  <si>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</si>
  <si>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</si>
  <si>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</si>
  <si>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</si>
  <si>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</si>
  <si>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</si>
  <si>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</si>
  <si>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</si>
  <si>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</si>
  <si>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</si>
  <si>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</si>
  <si>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</si>
  <si>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</si>
  <si>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</si>
  <si>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</si>
  <si>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</si>
  <si>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</si>
  <si>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</si>
  <si>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</si>
  <si>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</si>
  <si>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</si>
  <si>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</si>
  <si>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</si>
  <si>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</si>
  <si>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</si>
  <si>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</si>
  <si>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</si>
  <si>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</si>
  <si>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</si>
  <si>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</si>
  <si>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</si>
  <si>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</si>
  <si>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</si>
  <si>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</si>
  <si>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</si>
  <si>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</si>
  <si>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</si>
  <si>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</si>
  <si>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</si>
  <si>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</si>
  <si>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</si>
  <si>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</si>
  <si>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</si>
  <si>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</si>
  <si>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</si>
  <si>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</si>
  <si>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</si>
  <si>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</si>
  <si>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</si>
  <si>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</si>
  <si>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</si>
  <si>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</si>
  <si>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</si>
  <si>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</si>
  <si>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</si>
  <si>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</si>
  <si>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</si>
  <si>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</si>
  <si>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</si>
  <si>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</si>
  <si>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</si>
  <si>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</si>
  <si>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</si>
  <si>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</si>
  <si>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</si>
  <si>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</si>
  <si>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</si>
  <si>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</si>
  <si>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</si>
  <si>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</si>
  <si>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</si>
  <si>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</si>
  <si>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</si>
  <si>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</si>
  <si>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</si>
  <si>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</si>
  <si>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</si>
  <si>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</si>
  <si>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</si>
  <si>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</si>
  <si>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</si>
  <si>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</si>
  <si>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</si>
  <si>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</si>
  <si>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</si>
  <si>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</si>
  <si>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</si>
  <si>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</si>
  <si>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</si>
  <si>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</si>
  <si>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</si>
  <si>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</si>
  <si>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</si>
  <si>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</si>
  <si>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</si>
  <si>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</si>
  <si>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</si>
  <si>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</si>
  <si>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</si>
  <si>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</si>
  <si>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</si>
  <si>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</si>
  <si>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</si>
  <si>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</si>
  <si>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</si>
  <si>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</si>
  <si>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</si>
  <si>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</si>
  <si>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</si>
  <si>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</si>
  <si>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</si>
  <si>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</si>
  <si>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</si>
  <si>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</si>
  <si>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</si>
  <si>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</si>
  <si>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</si>
  <si>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</si>
  <si>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</si>
  <si>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</si>
  <si>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</si>
  <si>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</si>
  <si>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</si>
  <si>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</si>
  <si>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</si>
  <si>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</si>
  <si>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</si>
  <si>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</si>
  <si>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</si>
  <si>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</si>
  <si>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</si>
  <si>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</si>
  <si>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</si>
  <si>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</si>
  <si>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</si>
  <si>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</si>
  <si>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</si>
  <si>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</si>
  <si>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</si>
  <si>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</si>
  <si>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</si>
  <si>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</si>
  <si>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</si>
  <si>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</si>
  <si>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</si>
  <si>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</si>
  <si>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</si>
  <si>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</si>
  <si>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</si>
  <si>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</si>
  <si>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</si>
  <si>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</si>
  <si>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</si>
  <si>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</si>
  <si>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</si>
  <si>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</si>
  <si>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</si>
  <si>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</si>
  <si>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</si>
  <si>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</si>
  <si>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</si>
  <si>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</si>
  <si>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</si>
  <si>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</si>
  <si>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</si>
  <si>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</si>
  <si>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</si>
  <si>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</si>
  <si>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</si>
  <si>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</si>
  <si>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</si>
  <si>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</si>
  <si>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</si>
  <si>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</si>
  <si>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</si>
  <si>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</si>
  <si>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</si>
  <si>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</si>
  <si>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</si>
  <si>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</si>
  <si>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</si>
  <si>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</si>
  <si>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</si>
  <si>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</si>
  <si>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</si>
  <si>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</si>
  <si>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</si>
  <si>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</si>
  <si>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</si>
  <si>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</si>
  <si>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</si>
  <si>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</si>
  <si>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</si>
  <si>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</si>
  <si>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</si>
  <si>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</si>
  <si>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</si>
  <si>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</si>
  <si>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</si>
  <si>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</si>
  <si>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</si>
  <si>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</si>
  <si>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</si>
  <si>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</si>
  <si>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</si>
  <si>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</si>
  <si>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</si>
  <si>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</si>
  <si>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</si>
  <si>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</si>
  <si>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</si>
  <si>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</si>
  <si>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</si>
  <si>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</si>
  <si>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</si>
  <si>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</si>
  <si>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</si>
  <si>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</si>
  <si>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</si>
  <si>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</si>
  <si>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</si>
  <si>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</si>
  <si>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</si>
  <si>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</si>
  <si>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</si>
  <si>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</si>
  <si>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</si>
  <si>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</si>
  <si>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</si>
  <si>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</si>
  <si>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</si>
  <si>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</si>
  <si>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</si>
  <si>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</si>
  <si>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</si>
  <si>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</si>
  <si>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</si>
  <si>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</si>
  <si>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</si>
  <si>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</si>
  <si>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</si>
  <si>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</si>
  <si>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</si>
  <si>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</si>
  <si>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</si>
  <si>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</si>
  <si>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</si>
  <si>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</si>
  <si>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</si>
  <si>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</si>
  <si>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</si>
  <si>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</si>
  <si>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</si>
  <si>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</si>
  <si>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</si>
  <si>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</si>
  <si>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</si>
  <si>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</si>
  <si>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</si>
  <si>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</si>
  <si>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</si>
  <si>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</si>
  <si>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</si>
  <si>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</si>
  <si>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</si>
  <si>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</si>
  <si>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</si>
  <si>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</si>
  <si>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</si>
  <si>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</si>
  <si>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</si>
  <si>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</si>
  <si>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</si>
  <si>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</si>
  <si>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</si>
  <si>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</si>
  <si>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</si>
  <si>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</si>
  <si>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</si>
  <si>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</si>
  <si>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</si>
  <si>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</si>
  <si>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</si>
  <si>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</si>
  <si>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</si>
  <si>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</si>
  <si>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</si>
  <si>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</si>
  <si>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</si>
  <si>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</si>
  <si>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</si>
  <si>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</si>
  <si>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</si>
  <si>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</si>
  <si>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</si>
  <si>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</si>
  <si>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</si>
  <si>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</si>
  <si>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</si>
  <si>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</si>
  <si>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</si>
  <si>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</si>
  <si>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</si>
  <si>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</si>
  <si>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</si>
  <si>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</si>
  <si>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</si>
  <si>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</si>
  <si>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</si>
  <si>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</si>
  <si>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</si>
  <si>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</si>
  <si>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</si>
  <si>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</si>
  <si>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</si>
  <si>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</si>
  <si>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</si>
  <si>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</si>
  <si>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</si>
  <si>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</si>
  <si>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</si>
  <si>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</si>
  <si>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</si>
  <si>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</si>
  <si>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</si>
  <si>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</si>
  <si>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</si>
  <si>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</si>
  <si>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</si>
  <si>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</si>
  <si>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</si>
  <si>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</si>
  <si>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</si>
  <si>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</si>
  <si>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</si>
  <si>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</si>
  <si>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</si>
  <si>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</si>
  <si>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</si>
  <si>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</si>
  <si>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</si>
  <si>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</si>
  <si>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</si>
  <si>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</si>
  <si>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</si>
  <si>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</si>
  <si>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</si>
  <si>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</si>
  <si>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</si>
  <si>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</si>
  <si>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</si>
  <si>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</si>
  <si>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</si>
  <si>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</si>
  <si>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</si>
  <si>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</si>
  <si>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</si>
  <si>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</si>
  <si>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</si>
  <si>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</si>
  <si>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</si>
  <si>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</si>
  <si>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</si>
  <si>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</si>
  <si>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</si>
  <si>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</si>
  <si>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</si>
  <si>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</si>
  <si>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</si>
  <si>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</si>
  <si>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</si>
  <si>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</si>
  <si>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</si>
  <si>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</si>
  <si>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</si>
  <si>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</si>
  <si>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</si>
  <si>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</si>
  <si>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</si>
  <si>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</si>
  <si>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</si>
  <si>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</si>
  <si>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</si>
  <si>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</si>
  <si>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</si>
  <si>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</si>
  <si>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</si>
  <si>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</si>
  <si>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</si>
  <si>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</si>
  <si>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</si>
  <si>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</si>
  <si>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</si>
  <si>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</si>
  <si>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</si>
  <si>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</si>
  <si>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</si>
  <si>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</si>
  <si>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</si>
  <si>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</si>
  <si>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</si>
  <si>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</si>
  <si>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</si>
  <si>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</si>
  <si>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</si>
  <si>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</si>
  <si>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</si>
  <si>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</si>
  <si>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</si>
  <si>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</si>
  <si>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</si>
  <si>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</si>
  <si>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</si>
  <si>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</si>
  <si>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</si>
  <si>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</si>
  <si>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</si>
  <si>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</si>
  <si>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</si>
  <si>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</si>
  <si>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</si>
  <si>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</si>
  <si>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</si>
  <si>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</si>
  <si>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</si>
  <si>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</si>
  <si>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</si>
  <si>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</si>
  <si>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</si>
  <si>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</si>
  <si>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</si>
  <si>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</si>
  <si>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</si>
  <si>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</si>
  <si>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</si>
  <si>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</si>
  <si>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</si>
  <si>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</si>
  <si>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</si>
  <si>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</si>
  <si>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</si>
  <si>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</si>
  <si>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</si>
  <si>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</si>
  <si>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</si>
  <si>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</si>
  <si>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</si>
  <si>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</si>
  <si>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</si>
  <si>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</si>
  <si>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</si>
  <si>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</si>
  <si>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</si>
  <si>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</si>
  <si>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</si>
  <si>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</si>
  <si>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</si>
  <si>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</si>
  <si>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</si>
  <si>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</si>
  <si>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</si>
  <si>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</si>
  <si>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</si>
  <si>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</si>
  <si>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</si>
  <si>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</si>
  <si>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</si>
  <si>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</si>
  <si>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</si>
  <si>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</si>
  <si>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</si>
  <si>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</si>
  <si>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</si>
  <si>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</si>
  <si>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</si>
  <si>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</si>
  <si>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</si>
  <si>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</si>
  <si>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</si>
  <si>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</si>
  <si>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</si>
  <si>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</si>
  <si>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</si>
  <si>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</si>
  <si>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</si>
  <si>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</si>
  <si>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</si>
  <si>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</si>
  <si>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</si>
  <si>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</si>
  <si>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</si>
  <si>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</si>
  <si>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</si>
  <si>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</si>
  <si>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</si>
  <si>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</si>
  <si>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</si>
  <si>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</si>
  <si>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</si>
  <si>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</si>
  <si>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</si>
  <si>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</si>
  <si>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</si>
  <si>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</si>
  <si>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</si>
  <si>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</si>
  <si>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</si>
  <si>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</si>
  <si>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</si>
  <si>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</si>
  <si>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</si>
  <si>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</si>
  <si>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</si>
  <si>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</si>
  <si>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</si>
  <si>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</si>
  <si>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</si>
  <si>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</si>
  <si>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</si>
  <si>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</si>
  <si>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</si>
  <si>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</si>
  <si>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</si>
  <si>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</si>
  <si>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</si>
  <si>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</si>
  <si>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</si>
  <si>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</si>
  <si>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</si>
  <si>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</si>
  <si>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</si>
  <si>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</si>
  <si>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</si>
  <si>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</si>
  <si>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</si>
  <si>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</si>
  <si>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</si>
  <si>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</si>
  <si>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</si>
  <si>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</si>
  <si>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</si>
  <si>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</si>
  <si>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</si>
  <si>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</si>
  <si>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</si>
  <si>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</si>
  <si>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</si>
  <si>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</si>
  <si>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</si>
  <si>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</si>
  <si>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</si>
  <si>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</si>
  <si>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</si>
  <si>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</si>
  <si>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</si>
  <si>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</si>
  <si>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</si>
  <si>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</si>
  <si>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</si>
  <si>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</si>
  <si>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</si>
  <si>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</si>
  <si>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</si>
  <si>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</si>
  <si>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</si>
  <si>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</si>
  <si>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</si>
  <si>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</si>
  <si>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</si>
  <si>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</si>
  <si>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</si>
  <si>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</si>
  <si>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</si>
  <si>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</si>
  <si>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</si>
  <si>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</si>
  <si>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</si>
  <si>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</si>
  <si>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</si>
  <si>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</si>
  <si>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</si>
  <si>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</si>
  <si>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</si>
  <si>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</si>
  <si>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</si>
  <si>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</si>
  <si>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</si>
  <si>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</si>
  <si>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</si>
  <si>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</si>
  <si>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</si>
  <si>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</si>
  <si>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</si>
  <si>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</si>
  <si>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</si>
  <si>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</si>
  <si>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</si>
  <si>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</si>
  <si>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</si>
  <si>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</si>
  <si>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</si>
  <si>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</si>
  <si>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</si>
  <si>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</si>
  <si>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</si>
  <si>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</si>
  <si>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</si>
  <si>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</si>
  <si>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</si>
  <si>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</si>
  <si>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</si>
  <si>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</si>
  <si>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</si>
  <si>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</si>
  <si>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</si>
  <si>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</si>
  <si>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</si>
  <si>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</si>
  <si>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</si>
  <si>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</si>
  <si>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</si>
  <si>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</si>
  <si>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</si>
  <si>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</si>
  <si>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</si>
  <si>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</si>
  <si>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</si>
  <si>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</si>
  <si>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</si>
  <si>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</si>
  <si>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</si>
  <si>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</si>
  <si>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</si>
  <si>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</si>
  <si>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</si>
  <si>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</si>
  <si>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</si>
  <si>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</si>
  <si>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</si>
  <si>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</si>
  <si>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</si>
  <si>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</si>
  <si>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</si>
  <si>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</si>
  <si>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</si>
  <si>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</si>
  <si>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</si>
  <si>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</si>
  <si>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</si>
  <si>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</si>
  <si>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</si>
  <si>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</si>
  <si>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</si>
  <si>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</si>
  <si>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</si>
  <si>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</si>
  <si>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</si>
  <si>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</si>
  <si>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</si>
  <si>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</si>
  <si>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</si>
  <si>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</si>
  <si>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</si>
  <si>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</si>
  <si>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</si>
  <si>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</si>
  <si>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</si>
  <si>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</si>
  <si>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</si>
  <si>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</si>
  <si>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</si>
  <si>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</si>
  <si>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</si>
  <si>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</si>
  <si>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</si>
  <si>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</si>
  <si>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</si>
  <si>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</si>
  <si>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</si>
  <si>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</si>
  <si>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</si>
  <si>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</si>
  <si>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</si>
  <si>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</si>
  <si>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</si>
  <si>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</si>
  <si>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</si>
  <si>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</si>
  <si>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</si>
  <si>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</si>
  <si>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</si>
  <si>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</si>
  <si>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</si>
  <si>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</si>
  <si>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</si>
  <si>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</si>
  <si>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</si>
  <si>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</si>
  <si>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</si>
  <si>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</si>
  <si>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</si>
  <si>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</si>
  <si>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</si>
  <si>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</si>
  <si>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</si>
  <si>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</si>
  <si>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</si>
  <si>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</si>
  <si>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</si>
  <si>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</si>
  <si>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</si>
  <si>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</si>
  <si>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</si>
  <si>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</si>
  <si>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</si>
  <si>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</si>
  <si>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</si>
  <si>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</si>
  <si>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</si>
  <si>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</si>
  <si>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</si>
  <si>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</si>
  <si>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</si>
  <si>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</si>
  <si>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</si>
  <si>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</si>
  <si>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</si>
  <si>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</si>
  <si>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</si>
  <si>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</si>
  <si>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</si>
  <si>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</si>
  <si>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</si>
  <si>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</si>
  <si>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</si>
  <si>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</si>
  <si>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</si>
  <si>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</si>
  <si>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</si>
  <si>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</si>
  <si>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</si>
  <si>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</si>
  <si>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</si>
  <si>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</si>
  <si>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</si>
  <si>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</si>
  <si>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</si>
  <si>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</si>
  <si>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</si>
  <si>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</si>
  <si>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</si>
  <si>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</si>
  <si>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</si>
  <si>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</si>
  <si>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</si>
  <si>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</si>
  <si>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</si>
  <si>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</si>
  <si>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</si>
  <si>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</si>
  <si>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</si>
  <si>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</si>
  <si>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</si>
  <si>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</si>
  <si>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</si>
  <si>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</si>
  <si>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</si>
  <si>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</si>
  <si>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</si>
  <si>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</si>
  <si>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</si>
  <si>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</si>
  <si>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</si>
  <si>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</si>
  <si>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</si>
  <si>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</si>
  <si>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</si>
  <si>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</si>
  <si>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</si>
  <si>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</si>
  <si>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</si>
  <si>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</si>
  <si>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</si>
  <si>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</si>
  <si>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</si>
  <si>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</si>
  <si>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</si>
  <si>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</si>
  <si>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</si>
  <si>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</si>
  <si>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</si>
  <si>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</si>
  <si>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</si>
  <si>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</si>
  <si>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</si>
  <si>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</si>
  <si>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</si>
  <si>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</si>
  <si>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</si>
  <si>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</si>
  <si>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</si>
  <si>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</si>
  <si>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</si>
  <si>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</si>
  <si>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</si>
  <si>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</si>
  <si>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</si>
  <si>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</si>
  <si>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</si>
  <si>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</si>
  <si>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</si>
  <si>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</si>
  <si>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</si>
  <si>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</si>
  <si>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</si>
  <si>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</si>
  <si>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</si>
  <si>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</si>
  <si>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</si>
  <si>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</si>
  <si>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</si>
  <si>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</si>
  <si>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</si>
  <si>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</si>
  <si>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</si>
  <si>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</si>
  <si>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</si>
  <si>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</si>
  <si>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</si>
  <si>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</si>
  <si>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</si>
  <si>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</si>
  <si>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</si>
  <si>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</si>
  <si>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</si>
  <si>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</si>
  <si>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</si>
  <si>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</si>
  <si>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</si>
  <si>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</si>
  <si>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</si>
  <si>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</si>
  <si>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</si>
  <si>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</si>
  <si>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</si>
  <si>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</si>
  <si>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</si>
  <si>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</si>
  <si>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</si>
  <si>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</si>
  <si>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</si>
  <si>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</si>
  <si>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</si>
  <si>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</si>
  <si>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</si>
  <si>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</si>
  <si>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</si>
  <si>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</si>
  <si>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</si>
  <si>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</si>
  <si>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</si>
  <si>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</si>
  <si>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</si>
  <si>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</si>
  <si>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</si>
  <si>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</si>
  <si>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</si>
  <si>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</si>
  <si>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</si>
  <si>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</si>
  <si>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</si>
  <si>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</si>
  <si>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</si>
  <si>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</si>
  <si>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</si>
  <si>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</si>
  <si>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</si>
  <si>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</si>
  <si>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</si>
  <si>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</si>
  <si>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</si>
  <si>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</si>
  <si>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</si>
  <si>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</si>
  <si>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</si>
  <si>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</si>
  <si>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</si>
  <si>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</si>
  <si>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</si>
  <si>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</si>
  <si>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</si>
  <si>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</si>
  <si>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</si>
  <si>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</si>
  <si>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</si>
  <si>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</si>
  <si>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</si>
  <si>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</si>
  <si>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</si>
  <si>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</si>
  <si>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</si>
  <si>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</si>
  <si>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</si>
  <si>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</si>
  <si>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</si>
  <si>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</si>
  <si>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</si>
  <si>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</si>
  <si>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</si>
  <si>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</si>
  <si>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</si>
  <si>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</si>
  <si>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</si>
  <si>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</si>
  <si>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</si>
  <si>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</si>
  <si>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</si>
  <si>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</si>
  <si>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</si>
  <si>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</si>
  <si>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</si>
  <si>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</si>
  <si>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</si>
  <si>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</si>
  <si>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</si>
  <si>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</si>
  <si>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</si>
  <si>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</si>
  <si>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</si>
  <si>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</si>
  <si>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</si>
  <si>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</si>
  <si>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</si>
  <si>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</si>
  <si>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</si>
  <si>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</si>
  <si>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</si>
  <si>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</si>
  <si>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</si>
  <si>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</si>
  <si>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</si>
  <si>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</si>
  <si>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</si>
  <si>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</si>
  <si>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</si>
  <si>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</si>
  <si>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</si>
  <si>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</si>
  <si>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</si>
  <si>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</si>
  <si>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</si>
  <si>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</si>
  <si>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</si>
  <si>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</si>
  <si>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</si>
  <si>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</si>
  <si>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</si>
  <si>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</si>
  <si>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</si>
  <si>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</si>
  <si>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</si>
  <si>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</si>
  <si>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</si>
  <si>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</si>
  <si>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</si>
  <si>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</si>
  <si>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</si>
  <si>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</si>
  <si>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</si>
  <si>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</si>
  <si>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</si>
  <si>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</si>
  <si>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</si>
  <si>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</si>
  <si>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</si>
  <si>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</si>
  <si>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</si>
  <si>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</si>
  <si>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</si>
  <si>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</si>
  <si>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</si>
  <si>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</si>
  <si>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</si>
  <si>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</si>
  <si>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</si>
  <si>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</si>
  <si>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</si>
  <si>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</si>
  <si>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</si>
  <si>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</si>
  <si>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</si>
  <si>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</si>
  <si>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</si>
  <si>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</si>
  <si>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</si>
  <si>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</si>
  <si>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</si>
  <si>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</si>
  <si>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</si>
  <si>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</si>
  <si>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</si>
  <si>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</si>
  <si>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</si>
  <si>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</si>
  <si>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</si>
  <si>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</si>
  <si>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</si>
  <si>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</si>
  <si>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</si>
  <si>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</si>
  <si>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</si>
  <si>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</si>
  <si>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</si>
  <si>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</si>
  <si>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</si>
  <si>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</si>
  <si>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</si>
  <si>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</si>
  <si>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</si>
  <si>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</si>
  <si>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</si>
  <si>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</si>
  <si>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</si>
  <si>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</si>
  <si>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</si>
  <si>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</si>
  <si>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</si>
  <si>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</si>
  <si>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</si>
  <si>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</si>
  <si>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</si>
  <si>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</si>
  <si>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</si>
  <si>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</si>
  <si>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</si>
  <si>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</si>
  <si>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</si>
  <si>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</si>
  <si>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</si>
  <si>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</si>
  <si>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</si>
  <si>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</si>
  <si>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</si>
  <si>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</si>
  <si>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</si>
  <si>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</si>
  <si>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</si>
  <si>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</si>
  <si>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</si>
  <si>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</si>
  <si>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</si>
  <si>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</si>
  <si>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</si>
  <si>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</si>
  <si>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</si>
  <si>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</si>
  <si>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</si>
  <si>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</si>
  <si>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</si>
  <si>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</si>
  <si>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</si>
  <si>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</si>
  <si>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</si>
  <si>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</si>
  <si>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</si>
  <si>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</si>
  <si>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</si>
  <si>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</si>
  <si>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</si>
  <si>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</si>
  <si>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</si>
  <si>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</si>
  <si>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</si>
  <si>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</si>
  <si>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</si>
  <si>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</si>
  <si>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</si>
  <si>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</si>
  <si>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</si>
  <si>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</si>
  <si>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</si>
  <si>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</si>
  <si>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</si>
  <si>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</si>
  <si>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</si>
  <si>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</si>
  <si>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</si>
  <si>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</si>
  <si>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</si>
  <si>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</si>
  <si>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</si>
  <si>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</si>
  <si>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</si>
  <si>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</si>
  <si>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</si>
  <si>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</si>
  <si>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</si>
  <si>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</si>
  <si>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</si>
  <si>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</si>
  <si>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</si>
  <si>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</si>
  <si>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</si>
  <si>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</si>
  <si>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</si>
  <si>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</si>
  <si>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</si>
  <si>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</si>
  <si>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</si>
  <si>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</si>
  <si>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</si>
  <si>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</si>
  <si>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</si>
  <si>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</si>
  <si>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</si>
  <si>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</si>
  <si>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</si>
  <si>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</si>
  <si>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</si>
  <si>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</si>
  <si>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</si>
  <si>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</si>
  <si>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</si>
  <si>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</si>
  <si>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</si>
  <si>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</si>
  <si>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</si>
  <si>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</si>
  <si>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</si>
  <si>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</si>
  <si>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</si>
  <si>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</si>
  <si>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</si>
  <si>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</si>
  <si>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</si>
  <si>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</si>
  <si>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</si>
  <si>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</si>
  <si>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</si>
  <si>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</si>
  <si>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</si>
  <si>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</si>
  <si>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</si>
  <si>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</si>
  <si>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</si>
  <si>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</si>
  <si>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</si>
  <si>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</si>
  <si>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</si>
  <si>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</si>
  <si>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</si>
  <si>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</si>
  <si>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</si>
  <si>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</si>
  <si>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</si>
  <si>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</si>
  <si>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</si>
  <si>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</si>
  <si>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</si>
  <si>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</si>
  <si>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</si>
  <si>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</si>
  <si>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</si>
  <si>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</si>
  <si>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</si>
  <si>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</si>
  <si>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</si>
  <si>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</si>
  <si>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</si>
  <si>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</si>
  <si>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</si>
  <si>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</si>
  <si>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</si>
  <si>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</si>
  <si>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</si>
  <si>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</si>
  <si>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</si>
  <si>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</si>
  <si>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</si>
  <si>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</si>
  <si>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</si>
  <si>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</si>
  <si>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</si>
  <si>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</si>
  <si>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</si>
  <si>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</si>
  <si>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</si>
  <si>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</si>
  <si>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</si>
  <si>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</si>
  <si>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</si>
  <si>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</si>
  <si>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</si>
  <si>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</si>
  <si>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</si>
  <si>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</si>
  <si>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</si>
  <si>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</si>
  <si>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</si>
  <si>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</si>
  <si>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</si>
  <si>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</si>
  <si>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</si>
  <si>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</si>
  <si>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</si>
  <si>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</si>
  <si>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</si>
  <si>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</si>
  <si>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</si>
  <si>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</si>
  <si>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</si>
  <si>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</si>
  <si>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</si>
  <si>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</si>
  <si>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</si>
  <si>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</si>
  <si>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</si>
  <si>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</si>
  <si>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</si>
  <si>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</si>
  <si>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</si>
  <si>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</si>
  <si>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</si>
  <si>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</si>
  <si>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</si>
  <si>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</si>
  <si>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</si>
  <si>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</si>
  <si>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</si>
  <si>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</si>
  <si>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</si>
  <si>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</si>
  <si>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</si>
  <si>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</si>
  <si>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</si>
  <si>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</si>
  <si>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</si>
  <si>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</si>
  <si>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</si>
  <si>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</si>
  <si>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</si>
  <si>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</si>
  <si>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</si>
  <si>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</si>
  <si>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</si>
  <si>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</si>
  <si>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</si>
  <si>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</si>
  <si>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</si>
  <si>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</si>
  <si>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</si>
  <si>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</si>
  <si>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</si>
  <si>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</si>
  <si>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</si>
  <si>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</si>
  <si>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</si>
  <si>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</si>
  <si>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</si>
  <si>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</si>
  <si>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</si>
  <si>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</si>
  <si>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</si>
  <si>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</si>
  <si>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</si>
  <si>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</si>
  <si>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</si>
  <si>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</si>
  <si>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</si>
  <si>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</si>
  <si>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</si>
  <si>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</si>
  <si>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</si>
  <si>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</si>
  <si>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</si>
  <si>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</si>
  <si>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</si>
  <si>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</si>
  <si>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</si>
  <si>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</si>
  <si>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</si>
  <si>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</si>
  <si>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</si>
  <si>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</si>
  <si>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</si>
  <si>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</si>
  <si>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</si>
  <si>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</si>
  <si>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</si>
  <si>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</si>
  <si>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</si>
  <si>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</si>
  <si>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</si>
  <si>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</si>
  <si>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</si>
  <si>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</si>
  <si>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</si>
  <si>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</si>
  <si>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</si>
  <si>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</si>
  <si>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</si>
  <si>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</si>
  <si>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</si>
  <si>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</si>
  <si>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</si>
  <si>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</si>
  <si>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</si>
  <si>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</si>
  <si>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</si>
  <si>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</si>
  <si>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</si>
  <si>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</si>
  <si>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</si>
  <si>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</si>
  <si>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</si>
  <si>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</si>
  <si>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</si>
  <si>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</si>
  <si>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</si>
  <si>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</si>
  <si>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</si>
  <si>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</si>
  <si>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</si>
  <si>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</si>
  <si>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</si>
  <si>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</si>
  <si>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</si>
  <si>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</si>
  <si>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</si>
  <si>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</si>
  <si>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</si>
  <si>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</si>
  <si>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</si>
  <si>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</si>
  <si>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</si>
  <si>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</si>
  <si>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</si>
  <si>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</si>
  <si>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</si>
  <si>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</si>
  <si>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</si>
  <si>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</si>
  <si>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</si>
  <si>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</si>
  <si>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</si>
  <si>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</si>
  <si>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</si>
  <si>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</si>
  <si>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</si>
  <si>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</si>
  <si>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</si>
  <si>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</si>
  <si>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</si>
  <si>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</si>
  <si>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</si>
  <si>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</si>
  <si>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</si>
  <si>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</si>
  <si>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</si>
  <si>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</si>
  <si>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</si>
  <si>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</si>
  <si>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</si>
  <si>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</si>
  <si>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</si>
  <si>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</si>
  <si>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</si>
  <si>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</si>
  <si>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</si>
  <si>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</si>
  <si>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</si>
  <si>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</si>
  <si>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</si>
  <si>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</si>
  <si>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</si>
  <si>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</si>
  <si>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</si>
  <si>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</si>
  <si>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</si>
  <si>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</si>
  <si>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</si>
  <si>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</si>
  <si>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</si>
  <si>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</si>
  <si>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</si>
  <si>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</si>
  <si>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</si>
  <si>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</si>
  <si>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</si>
  <si>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</si>
  <si>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</si>
  <si>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</si>
  <si>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</si>
  <si>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</si>
  <si>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</si>
  <si>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</si>
  <si>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</si>
  <si>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</si>
  <si>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</si>
  <si>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</si>
  <si>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</si>
  <si>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</si>
  <si>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</si>
  <si>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</si>
  <si>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</si>
  <si>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</si>
  <si>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</si>
  <si>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</si>
  <si>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</si>
  <si>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</si>
  <si>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</si>
  <si>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</si>
  <si>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</si>
  <si>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</si>
  <si>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</si>
  <si>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</si>
  <si>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</si>
  <si>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</si>
  <si>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</si>
  <si>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</si>
  <si>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</si>
  <si>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</si>
  <si>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</si>
  <si>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</si>
  <si>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</si>
  <si>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</si>
  <si>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</si>
  <si>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</si>
  <si>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</si>
  <si>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</si>
  <si>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</si>
  <si>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</si>
  <si>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</si>
  <si>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</si>
  <si>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</si>
  <si>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</si>
  <si>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</si>
  <si>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</si>
  <si>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</si>
  <si>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</si>
  <si>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</si>
  <si>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</si>
  <si>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</si>
  <si>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</si>
  <si>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</si>
  <si>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</si>
  <si>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</si>
  <si>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</si>
  <si>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</si>
  <si>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</si>
  <si>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</si>
  <si>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</si>
  <si>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</si>
  <si>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</si>
  <si>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</si>
  <si>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</si>
  <si>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</si>
  <si>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</si>
  <si>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</si>
  <si>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</si>
  <si>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</si>
  <si>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</si>
  <si>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</si>
  <si>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</si>
  <si>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</si>
  <si>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</si>
  <si>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</si>
  <si>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</si>
  <si>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</si>
  <si>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</si>
  <si>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</si>
  <si>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</si>
  <si>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</si>
  <si>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</si>
  <si>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</si>
  <si>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</si>
  <si>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</si>
  <si>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</si>
  <si>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</si>
  <si>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</si>
  <si>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</si>
  <si>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</si>
  <si>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</si>
  <si>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</si>
  <si>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</si>
  <si>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</si>
  <si>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</si>
  <si>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</si>
  <si>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</si>
  <si>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</si>
  <si>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</si>
  <si>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</si>
  <si>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</si>
  <si>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</si>
  <si>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</si>
  <si>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</si>
  <si>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</si>
  <si>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</si>
  <si>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</si>
  <si>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</si>
  <si>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</si>
  <si>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</si>
  <si>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</si>
  <si>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</si>
  <si>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</si>
  <si>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</si>
  <si>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</si>
  <si>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</si>
  <si>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</si>
  <si>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</si>
  <si>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</si>
  <si>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</si>
  <si>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</si>
  <si>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</si>
  <si>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</si>
  <si>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</si>
  <si>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</si>
  <si>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</si>
  <si>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</si>
  <si>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</si>
  <si>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</si>
  <si>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</si>
  <si>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</si>
  <si>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</si>
  <si>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</si>
  <si>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</si>
  <si>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</si>
  <si>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</si>
  <si>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</si>
  <si>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</si>
  <si>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</si>
  <si>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</si>
  <si>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</si>
  <si>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</si>
  <si>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</si>
  <si>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</si>
  <si>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</si>
  <si>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</si>
  <si>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</si>
  <si>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</si>
  <si>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</si>
  <si>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</si>
  <si>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</si>
  <si>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</si>
  <si>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</si>
  <si>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</si>
  <si>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</si>
  <si>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</si>
  <si>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</si>
  <si>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</si>
  <si>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</si>
  <si>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</si>
  <si>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</si>
  <si>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</si>
  <si>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</si>
  <si>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</si>
  <si>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</si>
  <si>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</si>
  <si>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</si>
  <si>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</si>
  <si>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</si>
  <si>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</si>
  <si>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</si>
  <si>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</si>
  <si>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</si>
  <si>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</si>
  <si>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</si>
  <si>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</si>
  <si>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</si>
  <si>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</si>
  <si>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</si>
  <si>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</si>
  <si>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</si>
  <si>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</si>
  <si>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</si>
  <si>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</si>
  <si>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</si>
  <si>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</si>
  <si>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</si>
  <si>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</si>
  <si>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</si>
  <si>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</si>
  <si>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</si>
  <si>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</si>
  <si>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</si>
  <si>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</si>
  <si>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</si>
  <si>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</si>
  <si>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</si>
  <si>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</si>
  <si>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</si>
  <si>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</si>
  <si>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</si>
  <si>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</si>
  <si>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</si>
  <si>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</si>
  <si>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</si>
  <si>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</si>
  <si>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</si>
  <si>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</si>
  <si>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</si>
  <si>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</si>
  <si>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</si>
  <si>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</si>
  <si>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</si>
  <si>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</si>
  <si>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</si>
  <si>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</si>
  <si>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</si>
  <si>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</si>
  <si>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</si>
  <si>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</si>
  <si>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</si>
  <si>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</si>
  <si>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</si>
  <si>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</si>
  <si>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</si>
  <si>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</si>
  <si>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</si>
  <si>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</si>
  <si>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</si>
  <si>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</si>
  <si>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</si>
  <si>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</si>
  <si>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</si>
  <si>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</si>
  <si>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</si>
  <si>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</si>
  <si>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</si>
  <si>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</si>
  <si>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</si>
  <si>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</si>
  <si>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</si>
  <si>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</si>
  <si>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</si>
  <si>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</si>
  <si>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</si>
  <si>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</si>
  <si>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</si>
  <si>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</si>
  <si>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</si>
  <si>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</si>
  <si>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</si>
  <si>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</si>
  <si>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</si>
  <si>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</si>
  <si>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</si>
  <si>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</si>
  <si>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</si>
  <si>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</si>
  <si>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</si>
  <si>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</si>
  <si>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</si>
  <si>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</si>
  <si>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</si>
  <si>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</si>
  <si>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</si>
  <si>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</si>
  <si>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</si>
  <si>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</si>
  <si>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</si>
  <si>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</si>
  <si>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</si>
  <si>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</si>
  <si>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</si>
  <si>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</si>
  <si>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</si>
  <si>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</si>
  <si>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</si>
  <si>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</si>
  <si>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</si>
  <si>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</si>
  <si>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</si>
  <si>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</si>
  <si>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</si>
  <si>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</si>
  <si>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</si>
  <si>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</si>
  <si>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</si>
  <si>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</si>
  <si>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</si>
  <si>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</si>
  <si>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</si>
  <si>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</si>
  <si>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</si>
  <si>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</si>
  <si>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</si>
  <si>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</si>
  <si>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</si>
  <si>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</si>
  <si>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</si>
  <si>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</si>
  <si>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</si>
  <si>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</si>
  <si>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</si>
  <si>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</si>
  <si>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</si>
  <si>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</si>
  <si>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</si>
  <si>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</si>
  <si>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</si>
  <si>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</si>
  <si>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</si>
  <si>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</si>
  <si>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</si>
  <si>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</si>
  <si>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</si>
  <si>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</si>
  <si>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</si>
  <si>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</si>
  <si>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</si>
  <si>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</si>
  <si>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</si>
  <si>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</si>
  <si>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</si>
  <si>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</si>
  <si>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</si>
  <si>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</si>
  <si>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</si>
  <si>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</si>
  <si>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</si>
  <si>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</si>
  <si>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</si>
  <si>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</si>
  <si>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</si>
  <si>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</si>
  <si>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</si>
  <si>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</si>
  <si>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</si>
  <si>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</si>
  <si>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</si>
  <si>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</si>
  <si>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</si>
  <si>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</si>
  <si>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</si>
  <si>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</si>
  <si>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</si>
  <si>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</si>
  <si>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</si>
  <si>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</si>
  <si>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</si>
  <si>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</si>
  <si>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</si>
  <si>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</si>
  <si>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</si>
  <si>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</si>
  <si>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</si>
  <si>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</si>
  <si>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</si>
  <si>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</si>
  <si>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</si>
  <si>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</si>
  <si>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</si>
  <si>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</si>
  <si>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</si>
  <si>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</si>
  <si>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</si>
  <si>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</si>
  <si>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</si>
  <si>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</si>
  <si>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</si>
  <si>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</si>
  <si>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</si>
  <si>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</si>
  <si>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</si>
  <si>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</si>
  <si>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</si>
  <si>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</si>
  <si>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</si>
  <si>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</si>
  <si>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</si>
  <si>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</si>
  <si>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</si>
  <si>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</si>
  <si>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</si>
  <si>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</si>
  <si>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</si>
  <si>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</si>
  <si>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</si>
  <si>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</si>
  <si>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</si>
  <si>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</si>
  <si>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</si>
  <si>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</si>
  <si>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</si>
  <si>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</si>
  <si>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</si>
  <si>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</si>
  <si>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</si>
  <si>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</si>
  <si>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</si>
  <si>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</si>
  <si>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</si>
  <si>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</si>
  <si>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</si>
  <si>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</si>
  <si>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</si>
  <si>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</si>
  <si>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</si>
  <si>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</si>
  <si>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</si>
  <si>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</si>
  <si>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</si>
  <si>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</si>
  <si>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</si>
  <si>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</si>
  <si>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</si>
  <si>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</si>
  <si>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</si>
  <si>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</si>
  <si>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</si>
  <si>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</si>
  <si>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</si>
  <si>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</si>
  <si>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</si>
  <si>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</si>
  <si>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</si>
  <si>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</si>
  <si>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</si>
  <si>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</si>
  <si>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</si>
  <si>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</si>
  <si>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</si>
  <si>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</si>
  <si>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</si>
  <si>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</si>
  <si>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</si>
  <si>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</si>
  <si>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</si>
  <si>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</si>
  <si>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</si>
  <si>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</si>
  <si>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</si>
  <si>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</si>
  <si>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</si>
  <si>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</si>
  <si>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</si>
  <si>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</si>
  <si>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</si>
  <si>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</si>
  <si>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</si>
  <si>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</si>
  <si>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</si>
  <si>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</si>
  <si>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</si>
  <si>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</si>
  <si>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</si>
  <si>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</si>
  <si>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</si>
  <si>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</si>
  <si>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</si>
  <si>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</si>
  <si>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</si>
  <si>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</si>
  <si>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</si>
  <si>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</si>
  <si>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</si>
  <si>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</si>
  <si>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</si>
  <si>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</si>
  <si>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</si>
  <si>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</si>
  <si>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</si>
  <si>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</si>
  <si>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</si>
  <si>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</si>
  <si>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</si>
  <si>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</si>
  <si>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</si>
  <si>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</si>
  <si>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</si>
  <si>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</si>
  <si>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</si>
  <si>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</si>
  <si>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</si>
  <si>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</si>
  <si>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</si>
  <si>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</si>
  <si>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</si>
  <si>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</si>
  <si>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</si>
  <si>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</si>
  <si>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</si>
  <si>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</si>
  <si>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</si>
  <si>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</si>
  <si>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</si>
  <si>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</si>
  <si>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</si>
  <si>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</si>
  <si>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</si>
  <si>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</si>
  <si>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</si>
  <si>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</si>
  <si>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</si>
  <si>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</si>
  <si>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</si>
  <si>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</si>
  <si>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</si>
  <si>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</si>
  <si>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</si>
  <si>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</si>
  <si>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</si>
  <si>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</si>
  <si>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</si>
  <si>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</si>
  <si>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</si>
  <si>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</si>
  <si>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</si>
  <si>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</si>
  <si>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</si>
  <si>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</si>
  <si>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</si>
  <si>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</si>
  <si>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</si>
  <si>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</si>
  <si>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</si>
  <si>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</si>
  <si>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</si>
  <si>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</si>
  <si>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</si>
  <si>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</si>
  <si>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</si>
  <si>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</si>
  <si>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</si>
  <si>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</si>
  <si>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</si>
  <si>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</si>
  <si>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</si>
  <si>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</si>
  <si>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</si>
  <si>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</si>
  <si>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</si>
  <si>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</si>
  <si>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</si>
  <si>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</si>
  <si>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</si>
  <si>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</si>
  <si>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</si>
  <si>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</si>
  <si>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</si>
  <si>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</si>
  <si>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</si>
  <si>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</si>
  <si>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</si>
  <si>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</si>
  <si>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</si>
  <si>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</si>
  <si>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</si>
  <si>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</si>
  <si>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</si>
  <si>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</si>
  <si>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</si>
  <si>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</si>
  <si>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</si>
  <si>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</si>
  <si>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</si>
  <si>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</si>
  <si>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</si>
  <si>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</si>
  <si>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</si>
  <si>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</si>
  <si>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</si>
  <si>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</si>
  <si>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</si>
  <si>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</si>
  <si>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</si>
  <si>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</si>
  <si>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</si>
  <si>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</si>
  <si>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</si>
  <si>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</si>
  <si>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</si>
  <si>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</si>
  <si>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</si>
  <si>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</si>
  <si>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</si>
  <si>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</si>
  <si>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</si>
  <si>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</si>
  <si>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</si>
  <si>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</si>
  <si>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</si>
  <si>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</si>
  <si>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</si>
  <si>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</si>
  <si>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</si>
  <si>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</si>
  <si>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</si>
  <si>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</si>
  <si>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</si>
  <si>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</si>
  <si>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</si>
  <si>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</si>
  <si>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</si>
  <si>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</si>
  <si>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</si>
  <si>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</si>
  <si>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</si>
  <si>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</si>
  <si>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</si>
  <si>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</si>
  <si>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</si>
  <si>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</si>
  <si>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</si>
  <si>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</si>
  <si>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</si>
  <si>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</si>
  <si>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</si>
  <si>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</si>
  <si>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</si>
  <si>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</si>
  <si>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</si>
  <si>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</si>
  <si>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</si>
  <si>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</si>
  <si>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</si>
  <si>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</si>
  <si>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</si>
  <si>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</si>
  <si>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</si>
  <si>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</si>
  <si>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</si>
  <si>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</si>
  <si>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</si>
  <si>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</si>
  <si>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</si>
  <si>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</si>
  <si>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</si>
  <si>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</si>
  <si>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</si>
  <si>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</si>
  <si>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</si>
  <si>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</si>
  <si>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</si>
  <si>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</si>
  <si>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</si>
  <si>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</si>
  <si>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</si>
  <si>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</si>
  <si>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</si>
  <si>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</si>
  <si>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</si>
  <si>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</si>
  <si>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</si>
  <si>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</si>
  <si>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</si>
  <si>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</si>
  <si>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</si>
  <si>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</si>
  <si>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</si>
  <si>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</si>
  <si>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</si>
  <si>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</si>
  <si>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</si>
  <si>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</si>
  <si>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</si>
  <si>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</si>
  <si>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</si>
  <si>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</si>
  <si>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</si>
  <si>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</si>
  <si>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</si>
  <si>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</si>
  <si>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</si>
  <si>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</si>
  <si>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</si>
  <si>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</si>
  <si>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</si>
  <si>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</si>
  <si>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</si>
  <si>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</si>
  <si>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</si>
  <si>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</si>
  <si>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</si>
  <si>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</si>
  <si>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</si>
  <si>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</si>
  <si>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</si>
  <si>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</si>
  <si>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</si>
  <si>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</si>
  <si>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</si>
  <si>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</si>
  <si>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</si>
  <si>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</si>
  <si>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</si>
  <si>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</si>
  <si>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</si>
  <si>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</si>
  <si>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</si>
  <si>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</si>
  <si>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</si>
  <si>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</si>
  <si>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</si>
  <si>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</si>
  <si>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</si>
  <si>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</si>
  <si>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</si>
  <si>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</si>
  <si>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</si>
  <si>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</si>
  <si>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</si>
  <si>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</si>
  <si>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</si>
  <si>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</si>
  <si>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</si>
  <si>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</si>
  <si>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</si>
  <si>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</si>
  <si>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</si>
  <si>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</si>
  <si>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</si>
  <si>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</si>
  <si>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</si>
  <si>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</si>
  <si>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</si>
  <si>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</si>
  <si>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</si>
  <si>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</si>
  <si>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</si>
  <si>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</si>
  <si>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</si>
  <si>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</si>
  <si>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</si>
  <si>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</si>
  <si>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</si>
  <si>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</si>
  <si>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</si>
  <si>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</si>
  <si>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</si>
  <si>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</si>
  <si>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</si>
  <si>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</si>
  <si>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</si>
  <si>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</si>
  <si>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</si>
  <si>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</si>
  <si>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</si>
  <si>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</si>
  <si>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</si>
  <si>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</si>
  <si>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</si>
  <si>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</si>
  <si>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</si>
  <si>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</si>
  <si>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</si>
  <si>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</si>
  <si>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</si>
  <si>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</si>
  <si>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</si>
  <si>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</si>
  <si>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</si>
  <si>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</si>
  <si>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</si>
  <si>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</si>
  <si>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</si>
  <si>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</si>
  <si>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</si>
  <si>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</si>
  <si>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</si>
  <si>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</si>
  <si>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</si>
  <si>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</si>
  <si>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</si>
  <si>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</si>
  <si>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</si>
  <si>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</si>
  <si>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</si>
  <si>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</si>
  <si>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</si>
  <si>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</si>
  <si>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</si>
  <si>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</si>
  <si>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</si>
  <si>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</si>
  <si>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</si>
  <si>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</si>
  <si>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</si>
  <si>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</si>
  <si>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</si>
  <si>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</si>
  <si>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</si>
  <si>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</si>
  <si>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</si>
  <si>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</si>
  <si>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</si>
  <si>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</si>
  <si>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</si>
  <si>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</si>
  <si>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</si>
  <si>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</si>
  <si>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</si>
  <si>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</si>
  <si>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</si>
  <si>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</si>
  <si>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</si>
  <si>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</si>
  <si>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</si>
  <si>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</si>
  <si>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</si>
  <si>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</si>
  <si>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</si>
  <si>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</si>
  <si>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</si>
  <si>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</si>
  <si>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</si>
  <si>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</si>
  <si>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</si>
  <si>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</si>
  <si>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</si>
  <si>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</si>
  <si>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</si>
  <si>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</si>
  <si>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</si>
  <si>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</si>
  <si>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</si>
  <si>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</si>
  <si>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</si>
  <si>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</si>
  <si>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</si>
  <si>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</si>
  <si>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</si>
  <si>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</si>
  <si>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</si>
  <si>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</si>
  <si>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</si>
  <si>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</si>
  <si>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</si>
  <si>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</si>
  <si>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</si>
  <si>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</si>
  <si>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</si>
  <si>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</si>
  <si>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</si>
  <si>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</si>
  <si>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</si>
  <si>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</si>
  <si>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</si>
  <si>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</si>
  <si>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</si>
  <si>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</si>
  <si>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</si>
  <si>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</si>
  <si>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</si>
  <si>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</si>
  <si>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</si>
  <si>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</si>
  <si>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</si>
  <si>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</si>
  <si>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</si>
  <si>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</si>
  <si>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</si>
  <si>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</si>
  <si>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</si>
  <si>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</si>
  <si>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</si>
  <si>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</si>
  <si>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</si>
  <si>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</si>
  <si>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</si>
  <si>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</si>
  <si>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</si>
  <si>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</si>
  <si>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</si>
  <si>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</si>
  <si>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</si>
  <si>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</si>
  <si>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</si>
  <si>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</si>
  <si>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</si>
  <si>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</si>
  <si>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</si>
  <si>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</si>
  <si>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</si>
  <si>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</si>
  <si>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</si>
  <si>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</si>
  <si>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</si>
  <si>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</si>
  <si>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</si>
  <si>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</si>
  <si>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</si>
  <si>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</si>
  <si>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</si>
  <si>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</si>
  <si>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</si>
  <si>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</si>
  <si>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</si>
  <si>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</si>
  <si>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</si>
  <si>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</si>
  <si>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</si>
  <si>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</si>
  <si>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</si>
  <si>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</si>
  <si>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</si>
  <si>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</si>
  <si>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</si>
  <si>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</si>
  <si>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</si>
  <si>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</si>
  <si>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</si>
  <si>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</si>
  <si>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</si>
  <si>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</si>
  <si>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</si>
  <si>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</si>
  <si>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</si>
  <si>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</si>
  <si>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</si>
  <si>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</si>
  <si>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</si>
  <si>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</si>
  <si>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</si>
  <si>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</si>
  <si>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</si>
  <si>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</si>
  <si>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</si>
  <si>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</si>
  <si>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</si>
  <si>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</si>
  <si>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</si>
  <si>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</si>
  <si>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</si>
  <si>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</si>
  <si>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</si>
  <si>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</si>
  <si>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</si>
  <si>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</si>
  <si>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</si>
  <si>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</si>
  <si>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</si>
  <si>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</si>
  <si>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</si>
  <si>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</si>
  <si>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</si>
  <si>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</si>
  <si>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</si>
  <si>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</si>
  <si>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</si>
  <si>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</si>
  <si>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</si>
  <si>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</si>
  <si>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</si>
  <si>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</si>
  <si>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</si>
  <si>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</si>
  <si>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</si>
  <si>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</si>
  <si>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</si>
  <si>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</si>
  <si>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</si>
  <si>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</si>
  <si>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</si>
  <si>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</si>
  <si>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</si>
  <si>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</si>
  <si>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</si>
  <si>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</si>
  <si>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</si>
  <si>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</si>
  <si>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</si>
  <si>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</si>
  <si>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</si>
  <si>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</si>
  <si>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</si>
  <si>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</si>
  <si>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</si>
  <si>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</si>
  <si>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</si>
  <si>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</si>
  <si>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</si>
  <si>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</si>
  <si>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</si>
  <si>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</si>
  <si>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</si>
  <si>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</si>
  <si>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</si>
  <si>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</si>
  <si>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</si>
  <si>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</si>
  <si>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</si>
  <si>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</si>
  <si>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</si>
  <si>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</si>
  <si>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</si>
  <si>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</si>
  <si>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</si>
  <si>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</si>
  <si>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</si>
  <si>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</si>
  <si>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</si>
  <si>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</si>
  <si>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</si>
  <si>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</si>
  <si>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</si>
  <si>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</si>
  <si>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</si>
  <si>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</si>
  <si>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</si>
  <si>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</si>
  <si>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</si>
  <si>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</si>
  <si>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</si>
  <si>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</si>
  <si>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</si>
  <si>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</si>
  <si>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</si>
  <si>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</si>
  <si>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</si>
  <si>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</si>
  <si>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</si>
  <si>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</si>
  <si>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</si>
  <si>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</si>
  <si>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</si>
  <si>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</si>
  <si>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</si>
  <si>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</si>
  <si>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</si>
  <si>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</si>
  <si>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</si>
  <si>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</si>
  <si>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</si>
  <si>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</si>
  <si>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</si>
  <si>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</si>
  <si>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</si>
  <si>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</si>
  <si>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</si>
  <si>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</si>
  <si>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</si>
  <si>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</si>
  <si>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</si>
  <si>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</si>
  <si>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</si>
  <si>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</si>
  <si>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</si>
  <si>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</si>
  <si>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</si>
  <si>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</si>
  <si>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</si>
  <si>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</si>
  <si>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</si>
  <si>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</si>
  <si>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</si>
  <si>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</si>
  <si>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</si>
  <si>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</si>
  <si>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</si>
  <si>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</si>
  <si>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</si>
  <si>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</si>
  <si>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</si>
  <si>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</si>
  <si>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</si>
  <si>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</si>
  <si>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</si>
  <si>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</si>
  <si>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</si>
  <si>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</si>
  <si>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</si>
  <si>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</si>
  <si>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</si>
  <si>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</si>
  <si>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</si>
  <si>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</si>
  <si>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</si>
  <si>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</si>
  <si>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</si>
  <si>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</si>
  <si>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</si>
  <si>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</si>
  <si>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</si>
  <si>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</si>
  <si>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</si>
  <si>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</si>
  <si>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</si>
  <si>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</si>
  <si>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</si>
  <si>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</si>
  <si>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</si>
  <si>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</si>
  <si>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</si>
  <si>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</si>
  <si>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</si>
  <si>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</si>
  <si>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</si>
  <si>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</si>
  <si>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</si>
  <si>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</si>
  <si>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</si>
  <si>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</si>
  <si>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</si>
  <si>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</si>
  <si>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</si>
  <si>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</si>
  <si>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</si>
  <si>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</si>
  <si>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</si>
  <si>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</si>
  <si>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</si>
  <si>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</si>
  <si>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</si>
  <si>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</si>
  <si>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</si>
  <si>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</si>
  <si>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</si>
  <si>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</si>
  <si>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</si>
  <si>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</si>
  <si>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</si>
  <si>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</si>
  <si>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</si>
  <si>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</si>
  <si>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</si>
  <si>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</si>
  <si>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</si>
  <si>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</si>
  <si>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</si>
  <si>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</si>
  <si>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</si>
  <si>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</si>
  <si>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</si>
  <si>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</si>
  <si>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</si>
  <si>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</si>
  <si>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</si>
  <si>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</si>
  <si>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</si>
  <si>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</si>
  <si>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</si>
  <si>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</si>
  <si>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</si>
  <si>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</si>
  <si>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</si>
  <si>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</si>
  <si>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</si>
  <si>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</si>
  <si>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</si>
  <si>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</si>
  <si>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</si>
  <si>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</si>
  <si>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</si>
  <si>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</si>
  <si>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</si>
  <si>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</si>
  <si>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</si>
  <si>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</si>
  <si>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</si>
  <si>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</si>
  <si>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</si>
  <si>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</si>
  <si>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</si>
  <si>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</si>
  <si>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</si>
  <si>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</si>
  <si>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</si>
  <si>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</si>
  <si>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</si>
  <si>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</si>
  <si>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</si>
  <si>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</si>
  <si>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</si>
  <si>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</si>
  <si>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</si>
  <si>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</si>
  <si>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</si>
  <si>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</si>
  <si>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</si>
  <si>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</si>
  <si>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</si>
  <si>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</si>
  <si>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</si>
  <si>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</si>
  <si>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</si>
  <si>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</si>
  <si>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</si>
  <si>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</si>
  <si>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</si>
  <si>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</si>
  <si>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</si>
  <si>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</si>
  <si>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</si>
  <si>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</si>
  <si>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</si>
  <si>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</si>
  <si>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</si>
  <si>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</si>
  <si>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</si>
  <si>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</si>
  <si>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</si>
  <si>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</si>
  <si>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</si>
  <si>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</si>
  <si>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</si>
  <si>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</si>
  <si>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</si>
  <si>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</si>
  <si>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</si>
  <si>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</si>
  <si>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</si>
  <si>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</si>
  <si>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</si>
  <si>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</si>
  <si>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</si>
  <si>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</si>
  <si>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</si>
  <si>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</si>
  <si>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</si>
  <si>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</si>
  <si>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</si>
  <si>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</si>
  <si>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</si>
  <si>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</si>
  <si>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</si>
  <si>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</si>
  <si>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</si>
  <si>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</si>
  <si>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</si>
  <si>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</si>
  <si>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</si>
  <si>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</si>
  <si>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</si>
  <si>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</si>
  <si>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</si>
  <si>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</si>
  <si>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</si>
  <si>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</si>
  <si>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</si>
  <si>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</si>
  <si>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</si>
  <si>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</si>
  <si>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</si>
  <si>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</si>
  <si>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</si>
  <si>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</si>
  <si>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</si>
  <si>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</si>
  <si>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</si>
  <si>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</si>
  <si>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</si>
  <si>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</si>
  <si>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</si>
  <si>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</si>
  <si>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</si>
  <si>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</si>
  <si>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</si>
  <si>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</si>
  <si>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</si>
  <si>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</si>
  <si>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</si>
  <si>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</si>
  <si>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</si>
  <si>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</si>
  <si>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</si>
  <si>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</si>
  <si>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</si>
  <si>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</si>
  <si>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</si>
  <si>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</si>
  <si>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</si>
  <si>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</si>
  <si>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</si>
  <si>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</si>
  <si>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</si>
  <si>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</si>
  <si>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</si>
  <si>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</si>
  <si>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</si>
  <si>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</si>
  <si>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</si>
  <si>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</si>
  <si>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</si>
  <si>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</si>
  <si>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</si>
  <si>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</si>
  <si>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</si>
  <si>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</si>
  <si>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</si>
  <si>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</si>
  <si>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</si>
  <si>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</si>
  <si>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</si>
  <si>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</si>
  <si>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</si>
  <si>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</si>
  <si>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</si>
  <si>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</si>
  <si>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</si>
  <si>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</si>
  <si>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</si>
  <si>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</si>
  <si>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</si>
  <si>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</si>
  <si>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</si>
  <si>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</si>
  <si>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</si>
  <si>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</si>
  <si>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</si>
  <si>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</si>
  <si>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</si>
  <si>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</si>
  <si>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</si>
  <si>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</si>
  <si>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</si>
  <si>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</si>
  <si>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</si>
  <si>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</si>
  <si>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</si>
  <si>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</si>
  <si>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</si>
  <si>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</si>
  <si>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</si>
  <si>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</si>
  <si>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</si>
  <si>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</si>
  <si>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</si>
  <si>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</si>
  <si>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</si>
  <si>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</si>
  <si>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</si>
  <si>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</si>
  <si>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</si>
  <si>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</si>
  <si>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</si>
  <si>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</si>
  <si>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</si>
  <si>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</si>
  <si>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</si>
  <si>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</si>
  <si>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</si>
  <si>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</si>
  <si>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</si>
  <si>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</si>
  <si>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</si>
  <si>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</si>
  <si>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</si>
  <si>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</si>
  <si>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</si>
  <si>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</si>
  <si>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</si>
  <si>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</si>
  <si>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</si>
  <si>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</si>
  <si>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</si>
  <si>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</si>
  <si>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</si>
  <si>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</si>
  <si>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</si>
  <si>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</si>
  <si>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</si>
  <si>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</si>
  <si>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</si>
  <si>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</si>
  <si>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</si>
  <si>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</si>
  <si>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</si>
  <si>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</si>
  <si>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</si>
  <si>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</si>
  <si>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</si>
  <si>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</si>
  <si>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</si>
  <si>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</si>
  <si>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</si>
  <si>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</si>
  <si>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</si>
  <si>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</si>
  <si>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</si>
  <si>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</si>
  <si>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</si>
  <si>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</si>
  <si>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</si>
  <si>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</si>
  <si>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</si>
  <si>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</si>
  <si>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</si>
  <si>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</si>
  <si>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</si>
  <si>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</si>
  <si>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</si>
  <si>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</si>
  <si>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</si>
  <si>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</si>
  <si>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</si>
  <si>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</si>
  <si>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</si>
  <si>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</si>
  <si>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</si>
  <si>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</si>
  <si>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</si>
  <si>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</si>
  <si>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</si>
  <si>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</si>
  <si>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</si>
  <si>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</si>
  <si>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</si>
  <si>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</si>
  <si>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</si>
  <si>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</si>
  <si>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</si>
  <si>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</si>
  <si>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</si>
  <si>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</si>
  <si>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</si>
  <si>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</si>
  <si>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</si>
  <si>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</si>
  <si>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</si>
  <si>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</si>
  <si>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</si>
  <si>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</si>
  <si>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</si>
  <si>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</si>
  <si>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</si>
  <si>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</si>
  <si>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</si>
  <si>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</si>
  <si>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</si>
  <si>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</si>
  <si>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</si>
  <si>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</si>
  <si>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</si>
  <si>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</si>
  <si>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</si>
  <si>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</si>
  <si>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</si>
  <si>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</si>
  <si>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</si>
  <si>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</si>
  <si>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</si>
  <si>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</si>
  <si>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</si>
  <si>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</si>
  <si>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</si>
  <si>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</si>
  <si>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</si>
  <si>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</si>
  <si>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</si>
  <si>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</si>
  <si>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</si>
  <si>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</si>
  <si>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</si>
  <si>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</si>
  <si>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</si>
  <si>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</si>
  <si>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</si>
  <si>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</si>
  <si>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</si>
  <si>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</si>
  <si>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</si>
  <si>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</si>
  <si>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</si>
  <si>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</si>
  <si>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</si>
  <si>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</si>
  <si>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</si>
  <si>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</si>
  <si>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</si>
  <si>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</si>
  <si>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</si>
  <si>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</si>
  <si>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</si>
  <si>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</si>
  <si>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</si>
  <si>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</si>
  <si>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</si>
  <si>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</si>
  <si>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</si>
  <si>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</si>
  <si>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</si>
  <si>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</si>
  <si>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</si>
  <si>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</si>
  <si>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</si>
  <si>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</si>
  <si>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</si>
  <si>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</si>
  <si>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</si>
  <si>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</si>
  <si>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</si>
  <si>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</si>
  <si>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</si>
  <si>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</si>
  <si>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</si>
  <si>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</si>
  <si>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</si>
  <si>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</si>
  <si>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</si>
  <si>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</si>
  <si>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</si>
  <si>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</si>
  <si>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</si>
  <si>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</si>
  <si>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</si>
  <si>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</si>
  <si>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</si>
  <si>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</si>
  <si>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</si>
  <si>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</si>
  <si>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</si>
  <si>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</si>
  <si>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</si>
  <si>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</si>
  <si>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</si>
  <si>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</si>
  <si>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</si>
  <si>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</si>
  <si>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</si>
  <si>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</si>
  <si>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</si>
  <si>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</si>
  <si>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</si>
  <si>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</si>
  <si>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</si>
  <si>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</si>
  <si>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</si>
  <si>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</si>
  <si>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</si>
  <si>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</si>
  <si>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</si>
  <si>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</si>
  <si>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</si>
  <si>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</si>
  <si>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</si>
  <si>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</si>
  <si>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</si>
  <si>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</si>
  <si>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</si>
  <si>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</si>
  <si>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</si>
  <si>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</si>
  <si>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</si>
  <si>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</si>
  <si>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</si>
  <si>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</si>
  <si>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</si>
  <si>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</si>
  <si>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</si>
  <si>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</si>
  <si>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</si>
  <si>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</si>
  <si>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</si>
  <si>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</si>
  <si>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</si>
  <si>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</si>
  <si>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</si>
  <si>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</si>
  <si>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</si>
  <si>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</si>
  <si>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</si>
  <si>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</si>
  <si>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</si>
  <si>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</si>
  <si>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</si>
  <si>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</si>
  <si>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</si>
  <si>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</si>
  <si>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</si>
  <si>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</si>
  <si>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</si>
  <si>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</si>
  <si>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</si>
  <si>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</si>
  <si>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</si>
  <si>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</si>
  <si>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</si>
  <si>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</si>
  <si>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</si>
  <si>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</si>
  <si>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</si>
  <si>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</si>
  <si>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</si>
  <si>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</si>
  <si>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</si>
  <si>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</si>
  <si>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</si>
  <si>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</si>
  <si>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</si>
  <si>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</si>
  <si>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</si>
  <si>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</si>
  <si>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</si>
  <si>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</si>
  <si>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</si>
  <si>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</si>
  <si>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</si>
  <si>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</si>
  <si>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</si>
  <si>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</si>
  <si>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</si>
  <si>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</si>
  <si>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</si>
  <si>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</si>
  <si>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</si>
  <si>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</si>
  <si>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</si>
  <si>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</si>
  <si>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</si>
  <si>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</si>
  <si>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</si>
  <si>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</si>
  <si>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</si>
  <si>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</si>
  <si>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</si>
  <si>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</si>
  <si>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</si>
  <si>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</si>
  <si>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</si>
  <si>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</si>
  <si>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</si>
  <si>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</si>
  <si>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</si>
  <si>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</si>
  <si>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</si>
  <si>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</si>
  <si>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</si>
  <si>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</si>
  <si>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</si>
  <si>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</si>
  <si>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</si>
  <si>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</si>
  <si>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</si>
  <si>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</si>
  <si>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</si>
  <si>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</si>
  <si>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</si>
  <si>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</si>
  <si>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</si>
  <si>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</si>
  <si>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</si>
  <si>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</si>
  <si>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</si>
  <si>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</si>
  <si>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</si>
  <si>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</si>
  <si>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</si>
  <si>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</si>
  <si>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</si>
  <si>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</si>
  <si>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</si>
  <si>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</si>
  <si>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</si>
  <si>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</si>
  <si>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</si>
  <si>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</si>
  <si>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</si>
  <si>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</si>
  <si>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</si>
  <si>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</si>
  <si>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</si>
  <si>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</si>
  <si>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</si>
  <si>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</si>
  <si>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</si>
  <si>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</si>
  <si>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</si>
  <si>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</si>
  <si>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</si>
  <si>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</si>
  <si>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</si>
  <si>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</si>
  <si>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</si>
  <si>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</si>
  <si>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</si>
  <si>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</si>
  <si>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</si>
  <si>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</si>
  <si>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</si>
  <si>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</si>
  <si>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</si>
  <si>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</si>
  <si>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</si>
  <si>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</si>
  <si>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</si>
  <si>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</si>
  <si>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</si>
  <si>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</si>
  <si>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</si>
  <si>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</si>
  <si>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</si>
  <si>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</si>
  <si>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</si>
  <si>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</si>
  <si>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</si>
  <si>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</si>
  <si>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</si>
  <si>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</si>
  <si>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</si>
  <si>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</si>
  <si>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</si>
  <si>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</si>
  <si>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</si>
  <si>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</si>
  <si>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</si>
  <si>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</si>
  <si>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</si>
  <si>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</si>
  <si>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</si>
  <si>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</si>
  <si>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</si>
  <si>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</si>
  <si>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</si>
  <si>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</si>
  <si>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</si>
  <si>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</si>
  <si>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</si>
  <si>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</si>
  <si>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</si>
  <si>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</si>
  <si>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</si>
  <si>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</si>
  <si>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</si>
  <si>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</si>
  <si>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</si>
  <si>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</si>
  <si>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</si>
  <si>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</si>
  <si>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</si>
  <si>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</si>
  <si>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</si>
  <si>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</si>
  <si>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</si>
  <si>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</si>
  <si>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</si>
  <si>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</si>
  <si>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</si>
  <si>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</si>
  <si>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</si>
  <si>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</si>
  <si>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</si>
  <si>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</si>
  <si>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</si>
  <si>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</si>
  <si>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</si>
  <si>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</si>
  <si>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</si>
  <si>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</si>
  <si>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</si>
  <si>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</si>
  <si>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</si>
  <si>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</si>
  <si>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</si>
  <si>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</si>
  <si>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</si>
  <si>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</si>
  <si>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</si>
  <si>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</si>
  <si>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</si>
  <si>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</si>
  <si>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</si>
  <si>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</si>
  <si>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</si>
  <si>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</si>
  <si>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</si>
  <si>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</si>
  <si>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</si>
  <si>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</si>
  <si>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</si>
  <si>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</si>
  <si>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</si>
  <si>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</si>
  <si>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</si>
  <si>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</si>
  <si>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</si>
  <si>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</si>
  <si>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</si>
  <si>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</si>
  <si>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</si>
  <si>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</si>
  <si>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</si>
  <si>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</si>
  <si>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</si>
  <si>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</si>
  <si>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</si>
  <si>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</si>
  <si>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</si>
  <si>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</si>
  <si>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</si>
  <si>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</si>
  <si>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</si>
  <si>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</si>
  <si>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</si>
  <si>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</si>
  <si>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</si>
  <si>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</si>
  <si>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</si>
  <si>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</si>
  <si>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</si>
  <si>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</si>
  <si>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</si>
  <si>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</si>
  <si>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</si>
  <si>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</si>
  <si>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</si>
  <si>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</si>
  <si>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</si>
  <si>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</si>
  <si>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</si>
  <si>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</si>
  <si>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</si>
  <si>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</si>
  <si>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</si>
  <si>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</si>
  <si>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</si>
  <si>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</si>
  <si>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</si>
  <si>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</si>
  <si>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</si>
  <si>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</si>
  <si>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</si>
  <si>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</si>
  <si>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</si>
  <si>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</si>
  <si>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</si>
  <si>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</si>
  <si>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</si>
  <si>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</si>
  <si>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</si>
  <si>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</si>
  <si>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</si>
  <si>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</si>
  <si>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</si>
  <si>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</si>
  <si>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</si>
  <si>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</si>
  <si>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</si>
  <si>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</si>
  <si>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</si>
  <si>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</si>
  <si>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</si>
  <si>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</si>
  <si>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</si>
  <si>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</si>
  <si>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</si>
  <si>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</si>
  <si>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</si>
  <si>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</si>
  <si>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</si>
  <si>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</si>
  <si>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</si>
  <si>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</si>
  <si>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</si>
  <si>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</si>
  <si>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</si>
  <si>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</si>
  <si>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</si>
  <si>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</si>
  <si>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</si>
  <si>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</si>
  <si>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</si>
  <si>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</si>
  <si>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</si>
  <si>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</si>
  <si>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</si>
  <si>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</si>
  <si>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</si>
  <si>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</si>
  <si>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</si>
  <si>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</si>
  <si>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</si>
  <si>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</si>
  <si>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</si>
  <si>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</si>
  <si>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</si>
  <si>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</si>
  <si>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</si>
  <si>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</si>
  <si>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</si>
  <si>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</si>
  <si>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</si>
  <si>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</si>
  <si>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</si>
  <si>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</si>
  <si>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</si>
  <si>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</si>
  <si>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</si>
  <si>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</si>
  <si>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</si>
  <si>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</si>
  <si>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</si>
  <si>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</si>
  <si>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</si>
  <si>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</si>
  <si>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</si>
  <si>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</si>
  <si>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</si>
  <si>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</si>
  <si>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</si>
  <si>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</si>
  <si>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</si>
  <si>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</si>
  <si>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</si>
  <si>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</si>
  <si>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</si>
  <si>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</si>
  <si>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</si>
  <si>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</si>
  <si>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</si>
  <si>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</si>
  <si>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</si>
  <si>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</si>
  <si>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</si>
  <si>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</si>
  <si>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</si>
  <si>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</si>
  <si>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</si>
  <si>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</si>
  <si>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</si>
  <si>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</si>
  <si>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</si>
  <si>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</si>
  <si>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</si>
  <si>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</si>
  <si>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</si>
  <si>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</si>
  <si>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</si>
  <si>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</si>
  <si>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</si>
  <si>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</si>
  <si>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</si>
  <si>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</si>
  <si>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</si>
  <si>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</si>
  <si>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</si>
  <si>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</si>
  <si>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</si>
  <si>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</si>
  <si>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</si>
  <si>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</si>
  <si>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</si>
  <si>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</si>
  <si>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</si>
  <si>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</si>
  <si>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</si>
  <si>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</si>
  <si>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</si>
  <si>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</si>
  <si>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</si>
  <si>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</si>
  <si>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</si>
  <si>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</si>
  <si>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</si>
  <si>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</si>
  <si>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</si>
  <si>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</si>
  <si>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</si>
  <si>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</si>
  <si>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</si>
  <si>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</si>
  <si>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</si>
  <si>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</si>
  <si>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</si>
  <si>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</si>
  <si>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</si>
  <si>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</si>
  <si>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</si>
  <si>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</si>
  <si>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</si>
  <si>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</si>
  <si>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</si>
  <si>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</si>
  <si>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</si>
  <si>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</si>
  <si>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</si>
  <si>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</si>
  <si>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</si>
  <si>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</si>
  <si>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</si>
  <si>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</si>
  <si>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</si>
  <si>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</si>
  <si>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</si>
  <si>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</si>
  <si>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</si>
  <si>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</si>
  <si>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</si>
  <si>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</si>
  <si>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</si>
  <si>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</si>
  <si>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</si>
  <si>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</si>
  <si>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</si>
  <si>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</si>
  <si>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</si>
  <si>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</si>
  <si>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</si>
  <si>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</si>
  <si>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</si>
  <si>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</si>
  <si>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</si>
  <si>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</si>
  <si>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</si>
  <si>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</si>
  <si>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</si>
  <si>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</si>
  <si>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</si>
  <si>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</si>
  <si>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</si>
  <si>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</si>
  <si>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</si>
  <si>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</si>
  <si>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</si>
  <si>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</si>
  <si>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</si>
  <si>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</si>
  <si>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</si>
  <si>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</si>
  <si>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</si>
  <si>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</si>
  <si>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</si>
  <si>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</si>
  <si>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</si>
  <si>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</si>
  <si>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</si>
  <si>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</si>
  <si>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</si>
  <si>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</si>
  <si>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</si>
  <si>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</si>
  <si>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</si>
  <si>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</si>
  <si>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</si>
  <si>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</si>
  <si>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</si>
  <si>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</si>
  <si>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</si>
  <si>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</si>
  <si>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</si>
  <si>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</si>
  <si>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</si>
  <si>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</si>
  <si>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</si>
  <si>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</si>
  <si>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</si>
  <si>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</si>
  <si>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</si>
  <si>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</si>
  <si>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</si>
  <si>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</si>
  <si>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</si>
  <si>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</si>
  <si>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</si>
  <si>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</si>
  <si>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</si>
  <si>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</si>
  <si>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</si>
  <si>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</si>
  <si>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</si>
  <si>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</si>
  <si>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</si>
  <si>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</si>
  <si>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</si>
  <si>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</si>
  <si>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</si>
  <si>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</si>
  <si>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</si>
  <si>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</si>
  <si>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</si>
  <si>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</si>
  <si>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</si>
  <si>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</si>
  <si>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</si>
  <si>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</si>
  <si>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</si>
  <si>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</si>
  <si>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</si>
  <si>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</si>
  <si>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</si>
  <si>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</si>
  <si>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</si>
  <si>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</si>
  <si>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</si>
  <si>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</si>
  <si>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</si>
  <si>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</si>
  <si>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</si>
  <si>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</si>
  <si>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</si>
  <si>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</si>
  <si>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</si>
  <si>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</si>
  <si>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</si>
  <si>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</si>
  <si>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</si>
  <si>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</si>
  <si>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</si>
  <si>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</si>
  <si>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</si>
  <si>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</si>
  <si>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</si>
  <si>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</si>
  <si>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</si>
  <si>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</si>
  <si>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</si>
  <si>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</si>
  <si>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</si>
  <si>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</si>
  <si>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</si>
  <si>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</si>
  <si>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</si>
  <si>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</si>
  <si>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</si>
  <si>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</si>
  <si>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</si>
  <si>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</si>
  <si>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</si>
  <si>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</si>
  <si>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</si>
  <si>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</si>
  <si>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</si>
  <si>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</si>
  <si>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</si>
  <si>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</si>
  <si>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</si>
  <si>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</si>
  <si>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</si>
  <si>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</si>
  <si>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</si>
  <si>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</si>
  <si>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</si>
  <si>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</si>
  <si>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</si>
  <si>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</si>
  <si>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</si>
  <si>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</si>
  <si>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</si>
  <si>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</si>
  <si>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</si>
  <si>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</si>
  <si>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</si>
  <si>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</si>
  <si>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</si>
  <si>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</si>
  <si>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</si>
  <si>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</si>
  <si>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</si>
  <si>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</si>
  <si>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</si>
  <si>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</si>
  <si>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</si>
  <si>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</si>
  <si>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</si>
  <si>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</si>
  <si>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</si>
  <si>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</si>
  <si>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</si>
  <si>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</si>
  <si>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</si>
  <si>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</si>
  <si>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</si>
  <si>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</si>
  <si>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</si>
  <si>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</si>
  <si>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</si>
  <si>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</si>
  <si>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</si>
  <si>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</si>
  <si>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</si>
  <si>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</si>
  <si>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</si>
  <si>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</si>
  <si>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</si>
  <si>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</si>
  <si>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</si>
  <si>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</si>
  <si>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</si>
  <si>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</si>
  <si>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</si>
  <si>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</si>
  <si>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</si>
  <si>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</si>
  <si>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</si>
  <si>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</si>
  <si>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</si>
  <si>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</si>
  <si>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</si>
  <si>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</si>
  <si>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</si>
  <si>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</si>
  <si>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</si>
  <si>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</si>
  <si>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</si>
  <si>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</si>
  <si>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</si>
  <si>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</si>
  <si>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</si>
  <si>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</si>
  <si>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</si>
  <si>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</si>
  <si>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</si>
  <si>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</si>
  <si>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</si>
  <si>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</si>
  <si>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</si>
  <si>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</si>
  <si>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</si>
  <si>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</si>
  <si>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</si>
  <si>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</si>
  <si>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</si>
  <si>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</si>
  <si>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</si>
  <si>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</si>
  <si>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</si>
  <si>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</si>
  <si>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</si>
  <si>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</si>
  <si>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</si>
  <si>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</si>
  <si>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</si>
  <si>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</si>
  <si>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</si>
  <si>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</si>
  <si>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</si>
  <si>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</si>
  <si>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</si>
  <si>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</si>
  <si>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</si>
  <si>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</si>
  <si>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</si>
  <si>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</si>
  <si>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</si>
  <si>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</si>
  <si>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</si>
  <si>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</si>
  <si>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</si>
  <si>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</si>
  <si>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</si>
  <si>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</si>
  <si>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</si>
  <si>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</si>
  <si>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</si>
  <si>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</si>
  <si>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</si>
  <si>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</si>
  <si>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</si>
  <si>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</si>
  <si>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</si>
  <si>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</si>
  <si>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</si>
  <si>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</si>
  <si>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</si>
  <si>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</si>
  <si>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</si>
  <si>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</si>
  <si>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</si>
  <si>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</si>
  <si>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</si>
  <si>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</si>
  <si>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</si>
  <si>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</si>
  <si>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</si>
  <si>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</si>
  <si>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</si>
  <si>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</si>
  <si>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</si>
  <si>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</si>
  <si>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</si>
  <si>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</si>
  <si>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</si>
  <si>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</si>
  <si>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</si>
  <si>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</si>
  <si>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</si>
  <si>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</si>
  <si>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</si>
  <si>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</si>
  <si>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</si>
  <si>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</si>
  <si>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</si>
  <si>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</si>
  <si>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</si>
  <si>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</si>
  <si>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</si>
  <si>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</si>
  <si>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</si>
  <si>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</si>
  <si>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</si>
  <si>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</si>
  <si>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</si>
  <si>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</si>
  <si>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</si>
  <si>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</si>
  <si>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</si>
  <si>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</si>
  <si>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</si>
  <si>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</si>
  <si>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</si>
  <si>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</si>
  <si>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</si>
  <si>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</si>
  <si>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</si>
  <si>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</si>
  <si>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</si>
  <si>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</si>
  <si>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</si>
  <si>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</si>
  <si>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</si>
  <si>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</si>
  <si>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</si>
  <si>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</si>
  <si>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</si>
  <si>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</si>
  <si>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</si>
  <si>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</si>
  <si>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</si>
  <si>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</si>
  <si>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</si>
  <si>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</si>
  <si>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</si>
  <si>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</si>
  <si>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</si>
  <si>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</si>
  <si>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</si>
  <si>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</si>
  <si>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</si>
  <si>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</si>
  <si>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</si>
  <si>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</si>
  <si>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</si>
  <si>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</si>
  <si>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</si>
  <si>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</si>
  <si>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</si>
  <si>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</si>
  <si>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</si>
  <si>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</si>
  <si>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</si>
  <si>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</si>
  <si>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</si>
  <si>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</si>
  <si>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</si>
  <si>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</si>
  <si>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</si>
  <si>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</si>
  <si>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</si>
  <si>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</si>
  <si>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</si>
  <si>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</si>
  <si>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</si>
  <si>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</si>
  <si>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</si>
  <si>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</si>
  <si>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</si>
  <si>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</si>
  <si>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</si>
  <si>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</si>
  <si>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</si>
  <si>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</si>
  <si>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</si>
  <si>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</si>
  <si>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</si>
  <si>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</si>
  <si>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</si>
  <si>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</si>
  <si>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</si>
  <si>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</si>
  <si>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</si>
  <si>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</si>
  <si>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</si>
  <si>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</si>
  <si>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</si>
  <si>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</si>
  <si>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</si>
  <si>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</si>
  <si>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</si>
  <si>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</si>
  <si>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</si>
  <si>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</si>
  <si>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</si>
  <si>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</si>
  <si>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</si>
  <si>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</si>
  <si>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</si>
  <si>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</si>
  <si>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</si>
  <si>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</si>
  <si>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</si>
  <si>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</si>
  <si>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</si>
  <si>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</si>
  <si>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</si>
  <si>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</si>
  <si>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</si>
  <si>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</si>
  <si>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</si>
  <si>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</si>
  <si>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</si>
  <si>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</si>
  <si>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</si>
  <si>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</si>
  <si>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</si>
  <si>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</si>
  <si>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</si>
  <si>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</si>
  <si>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</si>
  <si>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</si>
  <si>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</si>
  <si>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</si>
  <si>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</si>
  <si>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</si>
  <si>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</si>
  <si>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</si>
  <si>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</si>
  <si>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</si>
  <si>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</si>
  <si>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</si>
  <si>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</si>
  <si>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</si>
  <si>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</si>
  <si>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</si>
  <si>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</si>
  <si>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</si>
  <si>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</si>
  <si>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</si>
  <si>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</si>
  <si>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</si>
  <si>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</si>
  <si>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</si>
  <si>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</si>
  <si>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</si>
  <si>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</si>
  <si>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</si>
  <si>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</si>
  <si>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</si>
  <si>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</si>
  <si>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</si>
  <si>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</si>
  <si>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</si>
  <si>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</si>
  <si>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</si>
  <si>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</si>
  <si>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</si>
  <si>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</si>
  <si>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</si>
  <si>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</si>
  <si>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</si>
  <si>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</si>
  <si>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</si>
  <si>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</si>
  <si>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</si>
  <si>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</si>
  <si>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</si>
  <si>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</si>
  <si>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</si>
  <si>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</si>
  <si>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</si>
  <si>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</si>
  <si>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</si>
  <si>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</si>
  <si>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</si>
  <si>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</si>
  <si>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</si>
  <si>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</si>
  <si>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</si>
  <si>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</si>
  <si>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</si>
  <si>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</si>
  <si>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</si>
  <si>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</si>
  <si>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</si>
  <si>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</si>
  <si>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</si>
  <si>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</si>
  <si>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</si>
  <si>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</si>
  <si>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</si>
  <si>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</si>
  <si>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</si>
  <si>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</si>
  <si>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</si>
  <si>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</si>
  <si>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</si>
  <si>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</si>
  <si>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</si>
  <si>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</si>
  <si>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</si>
  <si>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</si>
  <si>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</si>
  <si>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</si>
  <si>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</si>
  <si>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</si>
  <si>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</si>
  <si>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</si>
  <si>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</si>
  <si>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</si>
  <si>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</si>
  <si>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</si>
  <si>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</si>
  <si>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</si>
  <si>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</si>
  <si>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</si>
  <si>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</si>
  <si>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</si>
  <si>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</si>
  <si>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</si>
  <si>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</si>
  <si>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</si>
  <si>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</si>
  <si>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</si>
  <si>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</si>
  <si>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</si>
  <si>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</si>
  <si>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</si>
  <si>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</si>
  <si>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</si>
  <si>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</si>
  <si>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</si>
  <si>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</si>
  <si>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</si>
  <si>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</si>
  <si>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</si>
  <si>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</si>
  <si>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</si>
  <si>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</si>
  <si>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</si>
  <si>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</si>
  <si>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</si>
  <si>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</si>
  <si>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</si>
  <si>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</si>
  <si>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</si>
  <si>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</si>
  <si>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</si>
  <si>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</si>
  <si>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</si>
  <si>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</si>
  <si>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</si>
  <si>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</si>
  <si>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</si>
  <si>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</si>
  <si>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</si>
  <si>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</si>
  <si>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</si>
  <si>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</si>
  <si>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</si>
  <si>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</si>
  <si>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</si>
  <si>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</si>
  <si>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</si>
  <si>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</si>
  <si>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</si>
  <si>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</si>
  <si>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</si>
  <si>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</si>
  <si>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</si>
  <si>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</si>
  <si>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</si>
  <si>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</si>
  <si>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</si>
  <si>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</si>
  <si>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</si>
  <si>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</si>
  <si>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</si>
  <si>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</si>
  <si>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</si>
  <si>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</si>
  <si>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</si>
  <si>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</si>
  <si>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</si>
  <si>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</si>
  <si>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</si>
  <si>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</si>
  <si>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</si>
  <si>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</si>
  <si>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</si>
  <si>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</si>
  <si>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</si>
  <si>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</si>
  <si>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</si>
  <si>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</si>
  <si>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</si>
  <si>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</si>
  <si>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</si>
  <si>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</si>
  <si>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</si>
  <si>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</si>
  <si>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</si>
  <si>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</si>
  <si>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</si>
  <si>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</si>
  <si>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</si>
  <si>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</si>
  <si>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</si>
  <si>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</si>
  <si>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</si>
  <si>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</si>
  <si>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</si>
  <si>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</si>
  <si>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</si>
  <si>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</si>
  <si>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</si>
  <si>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</si>
  <si>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</si>
  <si>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</si>
  <si>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</si>
  <si>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</si>
  <si>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</si>
  <si>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</si>
  <si>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</si>
  <si>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</si>
  <si>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</si>
  <si>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</si>
  <si>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</si>
  <si>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</si>
  <si>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</si>
  <si>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</si>
  <si>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</si>
  <si>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</si>
  <si>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</si>
  <si>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</si>
  <si>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</si>
  <si>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</si>
  <si>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</si>
  <si>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</si>
  <si>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</si>
  <si>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</si>
  <si>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</si>
  <si>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</si>
  <si>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</si>
  <si>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</si>
  <si>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</si>
  <si>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</si>
  <si>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</si>
  <si>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</si>
  <si>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</si>
  <si>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</si>
  <si>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</si>
  <si>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</si>
  <si>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</si>
  <si>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</si>
  <si>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</si>
  <si>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</si>
  <si>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</si>
  <si>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</si>
  <si>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</si>
  <si>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</si>
  <si>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</si>
  <si>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</si>
  <si>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</si>
  <si>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</si>
  <si>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</si>
  <si>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</si>
  <si>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</si>
  <si>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</si>
  <si>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</si>
  <si>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</si>
  <si>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</si>
  <si>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</si>
  <si>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</si>
  <si>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</si>
  <si>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</si>
  <si>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</si>
  <si>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</si>
  <si>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</si>
  <si>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</si>
  <si>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</si>
  <si>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</si>
  <si>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</si>
  <si>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</si>
  <si>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</si>
  <si>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</si>
  <si>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</si>
  <si>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</si>
  <si>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</si>
  <si>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</si>
  <si>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</si>
  <si>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</si>
  <si>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</si>
  <si>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</si>
  <si>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</si>
  <si>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</si>
  <si>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</si>
  <si>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</si>
  <si>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</si>
  <si>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</si>
  <si>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</si>
  <si>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</si>
  <si>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</si>
  <si>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</si>
  <si>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</si>
  <si>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</si>
  <si>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</si>
  <si>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</si>
  <si>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</si>
  <si>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</si>
  <si>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</si>
  <si>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</si>
  <si>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</si>
  <si>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</si>
  <si>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</si>
  <si>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</si>
  <si>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</si>
  <si>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</si>
  <si>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</si>
  <si>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</si>
  <si>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</si>
  <si>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</si>
  <si>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</si>
  <si>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</si>
  <si>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</si>
  <si>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</si>
  <si>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</si>
  <si>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</si>
  <si>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</si>
  <si>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</si>
  <si>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</si>
  <si>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</si>
  <si>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</si>
  <si>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</si>
  <si>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</si>
  <si>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</si>
  <si>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</si>
  <si>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</si>
  <si>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</si>
  <si>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</si>
  <si>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</si>
  <si>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</si>
  <si>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</si>
  <si>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</si>
  <si>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</si>
  <si>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</si>
  <si>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</si>
  <si>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</si>
  <si>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</si>
  <si>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</si>
  <si>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</si>
  <si>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</si>
  <si>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</si>
  <si>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</si>
  <si>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</si>
  <si>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</si>
  <si>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</si>
  <si>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</si>
  <si>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</si>
  <si>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</si>
  <si>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</si>
  <si>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</si>
  <si>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</si>
  <si>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</si>
  <si>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</si>
  <si>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</si>
  <si>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</si>
  <si>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</si>
  <si>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</si>
  <si>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</si>
  <si>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</si>
  <si>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</si>
  <si>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</si>
  <si>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</si>
  <si>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</si>
  <si>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</si>
  <si>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</si>
  <si>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</si>
  <si>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</si>
  <si>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</si>
  <si>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</si>
  <si>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</si>
  <si>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</si>
  <si>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</si>
  <si>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</si>
  <si>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</si>
  <si>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</si>
  <si>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</si>
  <si>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</si>
  <si>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</si>
  <si>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</si>
  <si>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</si>
  <si>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</si>
  <si>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</si>
  <si>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</si>
  <si>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</si>
  <si>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</si>
  <si>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</si>
  <si>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</si>
  <si>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</si>
  <si>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</si>
  <si>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</si>
  <si>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</si>
  <si>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</si>
  <si>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</si>
  <si>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</si>
  <si>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</si>
  <si>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</si>
  <si>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</si>
  <si>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</si>
  <si>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</si>
  <si>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</si>
  <si>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</si>
  <si>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</si>
  <si>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</si>
  <si>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</si>
  <si>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</si>
  <si>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</si>
  <si>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</si>
  <si>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</si>
  <si>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</si>
  <si>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</si>
  <si>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</si>
  <si>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</si>
  <si>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</si>
  <si>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</si>
  <si>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</si>
  <si>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</si>
  <si>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</si>
  <si>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</si>
  <si>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</si>
  <si>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</si>
  <si>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</si>
  <si>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</si>
  <si>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</si>
  <si>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</si>
  <si>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</si>
  <si>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</si>
  <si>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</si>
  <si>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</si>
  <si>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</si>
  <si>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</si>
  <si>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</si>
  <si>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</si>
  <si>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</si>
  <si>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</si>
  <si>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</si>
  <si>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</si>
  <si>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</si>
  <si>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</si>
  <si>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</si>
  <si>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</si>
  <si>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</si>
  <si>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</si>
  <si>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</si>
  <si>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</si>
  <si>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</si>
  <si>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</si>
  <si>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</si>
  <si>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</si>
  <si>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</si>
  <si>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</si>
  <si>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</si>
  <si>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</si>
  <si>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</si>
  <si>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</si>
  <si>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</si>
  <si>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</si>
  <si>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</si>
  <si>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</si>
  <si>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</si>
  <si>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</si>
  <si>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</si>
  <si>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</si>
  <si>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</si>
  <si>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</si>
  <si>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</si>
  <si>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</si>
  <si>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</si>
  <si>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</si>
  <si>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</si>
  <si>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</si>
  <si>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</si>
  <si>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</si>
  <si>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</si>
  <si>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</si>
  <si>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</si>
  <si>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</si>
  <si>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</si>
  <si>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</si>
  <si>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</si>
  <si>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</si>
  <si>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</si>
  <si>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</si>
  <si>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</si>
  <si>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</si>
  <si>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</si>
  <si>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</si>
  <si>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</si>
  <si>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</si>
  <si>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</si>
  <si>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</si>
  <si>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</si>
  <si>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</si>
  <si>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</si>
  <si>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</si>
  <si>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</si>
  <si>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</si>
  <si>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</si>
  <si>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</si>
  <si>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</si>
  <si>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</si>
  <si>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</si>
  <si>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</si>
  <si>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</si>
  <si>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</si>
  <si>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</si>
  <si>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</si>
  <si>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</si>
  <si>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</si>
  <si>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</si>
  <si>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</si>
  <si>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</si>
  <si>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</si>
  <si>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</si>
  <si>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</si>
  <si>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</si>
  <si>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</si>
  <si>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</si>
  <si>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</si>
  <si>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</si>
  <si>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</si>
  <si>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</si>
  <si>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</si>
  <si>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</si>
  <si>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</si>
  <si>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</si>
  <si>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</si>
  <si>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</si>
  <si>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</si>
  <si>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</si>
  <si>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</si>
  <si>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</si>
  <si>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</si>
  <si>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</si>
  <si>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</si>
  <si>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</si>
  <si>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</si>
  <si>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</si>
  <si>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</si>
  <si>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</si>
  <si>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</si>
  <si>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</si>
  <si>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</si>
  <si>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</si>
  <si>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</si>
  <si>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</si>
  <si>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</si>
  <si>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</si>
  <si>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</si>
  <si>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</si>
  <si>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</si>
  <si>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</si>
  <si>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</si>
  <si>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</si>
  <si>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</si>
  <si>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</si>
  <si>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</si>
  <si>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</si>
  <si>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</si>
  <si>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</si>
  <si>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</si>
  <si>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</si>
  <si>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</si>
  <si>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</si>
  <si>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</si>
  <si>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</si>
  <si>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</si>
  <si>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</si>
  <si>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</si>
  <si>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</si>
  <si>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</si>
  <si>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</si>
  <si>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</si>
  <si>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</si>
  <si>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</si>
  <si>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</si>
  <si>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</si>
  <si>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</si>
  <si>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</si>
  <si>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</si>
  <si>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</si>
  <si>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</si>
  <si>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</si>
  <si>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</si>
  <si>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</si>
  <si>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</si>
  <si>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</si>
  <si>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</si>
  <si>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</si>
  <si>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</si>
  <si>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</si>
  <si>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</si>
  <si>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</si>
  <si>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</si>
  <si>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</si>
  <si>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</si>
  <si>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</si>
  <si>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</si>
  <si>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</si>
  <si>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</si>
  <si>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</si>
  <si>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</si>
  <si>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</si>
  <si>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</si>
  <si>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</si>
  <si>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</si>
  <si>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</si>
  <si>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</si>
  <si>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</si>
  <si>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</si>
  <si>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</si>
  <si>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</si>
  <si>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</si>
  <si>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</si>
  <si>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</si>
  <si>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</si>
  <si>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</si>
  <si>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</si>
  <si>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</si>
  <si>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</si>
  <si>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</si>
  <si>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</si>
  <si>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</si>
  <si>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</si>
  <si>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</si>
  <si>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</si>
  <si>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</si>
  <si>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</si>
  <si>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</si>
  <si>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</si>
  <si>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</si>
  <si>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</si>
  <si>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</si>
  <si>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</si>
  <si>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</si>
  <si>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</si>
  <si>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</si>
  <si>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</si>
  <si>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</si>
  <si>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</si>
  <si>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</si>
  <si>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</si>
  <si>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</si>
  <si>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</si>
  <si>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</si>
  <si>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</si>
  <si>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</si>
  <si>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</si>
  <si>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</si>
  <si>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</si>
  <si>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</si>
  <si>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</si>
  <si>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</si>
  <si>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</si>
  <si>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</si>
  <si>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</si>
  <si>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</si>
  <si>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</si>
  <si>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</si>
  <si>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</si>
  <si>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</si>
  <si>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</si>
  <si>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</si>
  <si>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</si>
  <si>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</si>
  <si>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</si>
  <si>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</si>
  <si>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</si>
  <si>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</si>
  <si>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</si>
  <si>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</si>
  <si>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</si>
  <si>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</si>
  <si>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</si>
  <si>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</si>
  <si>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</si>
  <si>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</si>
  <si>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</si>
  <si>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</si>
  <si>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</si>
  <si>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</si>
  <si>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</si>
  <si>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</si>
  <si>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</si>
  <si>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</si>
  <si>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</si>
  <si>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</si>
  <si>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</si>
  <si>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</si>
  <si>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</si>
  <si>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</si>
  <si>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</si>
  <si>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</si>
  <si>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</si>
  <si>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</si>
  <si>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</si>
  <si>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</si>
  <si>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</si>
  <si>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</si>
  <si>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</si>
  <si>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</si>
  <si>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</si>
  <si>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</si>
  <si>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</si>
  <si>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</si>
  <si>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</si>
  <si>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</si>
  <si>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</si>
  <si>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</si>
  <si>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</si>
  <si>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</si>
  <si>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</si>
  <si>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</si>
  <si>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</si>
  <si>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</si>
  <si>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</si>
  <si>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</si>
  <si>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</si>
  <si>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</si>
  <si>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</si>
  <si>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</si>
  <si>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</si>
  <si>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</si>
  <si>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</si>
  <si>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</si>
  <si>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</si>
  <si>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</si>
  <si>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</si>
  <si>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</si>
  <si>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</si>
  <si>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</si>
  <si>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</si>
  <si>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</si>
  <si>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</si>
  <si>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</si>
  <si>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</si>
  <si>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</si>
  <si>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</si>
  <si>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</si>
  <si>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</si>
  <si>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</si>
  <si>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</si>
  <si>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</si>
  <si>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</si>
  <si>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</si>
  <si>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</si>
  <si>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</si>
  <si>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</si>
  <si>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</si>
  <si>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</si>
  <si>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</si>
  <si>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</si>
  <si>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</si>
  <si>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</si>
  <si>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</si>
  <si>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</si>
  <si>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</si>
  <si>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</si>
  <si>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</si>
  <si>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</si>
  <si>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</si>
  <si>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</si>
  <si>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</si>
  <si>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</si>
  <si>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</si>
  <si>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</si>
  <si>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</si>
  <si>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</si>
  <si>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</si>
  <si>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</si>
  <si>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</si>
  <si>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</si>
  <si>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</si>
  <si>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</si>
  <si>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</si>
  <si>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</si>
  <si>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</si>
  <si>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</si>
  <si>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</si>
  <si>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</si>
  <si>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</si>
  <si>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</si>
  <si>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</si>
  <si>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</si>
  <si>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</si>
  <si>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</si>
  <si>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</si>
  <si>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</si>
  <si>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</si>
  <si>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</si>
  <si>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</si>
  <si>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</si>
  <si>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</si>
  <si>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</si>
  <si>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</si>
  <si>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</si>
  <si>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</si>
  <si>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</si>
  <si>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</si>
  <si>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</si>
  <si>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</si>
  <si>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</si>
  <si>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</si>
  <si>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</si>
  <si>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</si>
  <si>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</si>
  <si>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</si>
  <si>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</si>
  <si>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</si>
  <si>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</si>
  <si>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</si>
  <si>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</si>
  <si>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</si>
  <si>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</si>
  <si>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</si>
  <si>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</si>
  <si>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</si>
  <si>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</si>
  <si>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</si>
  <si>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</si>
  <si>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</si>
  <si>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</si>
  <si>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</si>
  <si>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</si>
  <si>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</si>
  <si>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</si>
  <si>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</si>
  <si>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</si>
  <si>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</si>
  <si>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</si>
  <si>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</si>
  <si>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</si>
  <si>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</si>
  <si>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</si>
  <si>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</si>
  <si>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</si>
  <si>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</si>
  <si>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</si>
  <si>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</si>
  <si>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</si>
  <si>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</si>
  <si>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</si>
  <si>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</si>
  <si>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</si>
  <si>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</si>
  <si>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</si>
  <si>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</si>
  <si>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</si>
  <si>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</si>
  <si>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</si>
  <si>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</si>
  <si>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</si>
  <si>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</si>
  <si>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</si>
  <si>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</si>
  <si>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</si>
  <si>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</si>
  <si>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</si>
  <si>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</si>
  <si>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</si>
  <si>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</si>
  <si>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</si>
  <si>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</si>
  <si>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</si>
  <si>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</si>
  <si>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</si>
  <si>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</si>
  <si>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</si>
  <si>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</si>
  <si>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</si>
  <si>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</si>
  <si>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</si>
  <si>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</si>
  <si>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</si>
  <si>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</si>
  <si>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</si>
  <si>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</si>
  <si>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</si>
  <si>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</si>
  <si>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</si>
  <si>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</si>
  <si>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</si>
  <si>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</si>
  <si>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</si>
  <si>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</si>
  <si>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</si>
  <si>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</si>
  <si>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</si>
  <si>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</si>
  <si>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</si>
  <si>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</si>
  <si>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</si>
  <si>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</si>
  <si>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</si>
  <si>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</si>
  <si>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</si>
  <si>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</si>
  <si>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</si>
  <si>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</si>
  <si>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</si>
  <si>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</si>
  <si>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</si>
  <si>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</si>
  <si>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</si>
  <si>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</si>
  <si>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</si>
  <si>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</si>
  <si>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</si>
  <si>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</si>
  <si>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</si>
  <si>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</si>
  <si>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</si>
  <si>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</si>
  <si>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</si>
  <si>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</si>
  <si>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</si>
  <si>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</si>
  <si>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</si>
  <si>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</si>
  <si>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</si>
  <si>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</si>
  <si>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</si>
  <si>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</si>
  <si>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</si>
  <si>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</si>
  <si>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</si>
  <si>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</si>
  <si>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</si>
  <si>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</si>
  <si>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</si>
  <si>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</si>
  <si>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</si>
  <si>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</si>
  <si>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</si>
  <si>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</si>
  <si>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</si>
  <si>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</si>
  <si>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</si>
  <si>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</si>
  <si>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</si>
  <si>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</si>
  <si>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</si>
  <si>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</si>
  <si>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</si>
  <si>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</si>
  <si>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</si>
  <si>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</si>
  <si>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</si>
  <si>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</si>
  <si>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</si>
  <si>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</si>
  <si>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</si>
  <si>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</si>
  <si>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</si>
  <si>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</si>
  <si>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</si>
  <si>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</si>
  <si>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</si>
  <si>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</si>
  <si>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</si>
  <si>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</si>
  <si>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</si>
  <si>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</si>
  <si>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</si>
  <si>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</si>
  <si>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</si>
  <si>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</si>
  <si>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</si>
  <si>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</si>
  <si>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</si>
  <si>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</si>
  <si>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</si>
  <si>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</si>
  <si>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</si>
  <si>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</si>
  <si>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</si>
  <si>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</si>
  <si>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</si>
  <si>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</si>
  <si>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</si>
  <si>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</si>
  <si>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</si>
  <si>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</si>
  <si>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</si>
  <si>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</si>
  <si>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</si>
  <si>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</si>
  <si>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</si>
  <si>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</si>
  <si>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</si>
  <si>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</si>
  <si>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</si>
  <si>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</si>
  <si>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</si>
  <si>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</si>
  <si>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</si>
  <si>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</si>
  <si>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</si>
  <si>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</si>
  <si>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</si>
  <si>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</si>
  <si>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</si>
  <si>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</si>
  <si>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</si>
  <si>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</si>
  <si>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</si>
  <si>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</si>
  <si>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</si>
  <si>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</si>
  <si>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</si>
  <si>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</si>
  <si>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</si>
  <si>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</si>
  <si>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</si>
  <si>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</si>
  <si>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</si>
  <si>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</si>
  <si>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</si>
  <si>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</si>
  <si>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</si>
  <si>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</si>
  <si>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</si>
  <si>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</si>
  <si>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</si>
  <si>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</si>
  <si>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</si>
  <si>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</si>
  <si>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</si>
  <si>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</si>
  <si>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</si>
  <si>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</si>
  <si>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</si>
  <si>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</si>
  <si>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</si>
  <si>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</si>
  <si>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</si>
  <si>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</si>
  <si>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</si>
  <si>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</si>
  <si>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</si>
  <si>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</si>
  <si>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</si>
  <si>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</si>
  <si>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</si>
  <si>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</si>
  <si>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</si>
  <si>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</si>
  <si>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</si>
  <si>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</si>
  <si>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</si>
  <si>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</si>
  <si>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</si>
  <si>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</si>
  <si>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</si>
  <si>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</si>
  <si>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</si>
  <si>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</si>
  <si>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</si>
  <si>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</si>
  <si>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</si>
  <si>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</si>
  <si>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</si>
  <si>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</si>
  <si>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</si>
  <si>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</si>
  <si>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</si>
  <si>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</si>
  <si>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</si>
  <si>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</si>
  <si>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</si>
  <si>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</si>
  <si>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</si>
  <si>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</si>
  <si>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</si>
  <si>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</si>
  <si>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</si>
  <si>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</si>
  <si>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</si>
  <si>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</si>
  <si>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</si>
  <si>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</si>
  <si>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</si>
  <si>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</si>
  <si>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</si>
  <si>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</si>
  <si>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</si>
  <si>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</si>
  <si>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</si>
  <si>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</si>
  <si>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</si>
  <si>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</si>
  <si>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</si>
  <si>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</si>
  <si>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</si>
  <si>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</si>
  <si>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</si>
  <si>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</si>
  <si>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</si>
  <si>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</si>
  <si>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</si>
  <si>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</si>
  <si>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</si>
  <si>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</si>
  <si>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</si>
  <si>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</si>
  <si>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</si>
  <si>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</si>
  <si>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</si>
  <si>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</si>
  <si>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</si>
  <si>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</si>
  <si>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</si>
  <si>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</si>
  <si>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</si>
  <si>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</si>
  <si>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</si>
  <si>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</si>
  <si>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</si>
  <si>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</si>
  <si>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</si>
  <si>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</si>
  <si>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</si>
  <si>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</si>
  <si>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</si>
  <si>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</si>
  <si>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</si>
  <si>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</si>
  <si>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</si>
  <si>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</si>
  <si>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</si>
  <si>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</si>
  <si>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</si>
  <si>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</si>
  <si>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</si>
  <si>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</si>
  <si>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</si>
  <si>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</si>
  <si>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</si>
  <si>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</si>
  <si>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</si>
  <si>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</si>
  <si>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</si>
  <si>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</si>
  <si>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</si>
  <si>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</si>
  <si>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</si>
  <si>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</si>
  <si>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</si>
  <si>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</si>
  <si>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</si>
  <si>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</si>
  <si>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</si>
  <si>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</si>
  <si>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</si>
  <si>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</si>
  <si>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</si>
  <si>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</si>
  <si>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</si>
  <si>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</si>
  <si>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</si>
  <si>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</si>
  <si>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</si>
  <si>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</si>
  <si>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</si>
  <si>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</si>
  <si>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</si>
  <si>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</si>
  <si>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</si>
  <si>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</si>
  <si>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</si>
  <si>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</si>
  <si>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</si>
  <si>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</si>
  <si>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</si>
  <si>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</si>
  <si>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</si>
  <si>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</si>
  <si>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</si>
  <si>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</si>
  <si>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</si>
  <si>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</si>
  <si>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</si>
  <si>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</si>
  <si>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</si>
  <si>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</si>
  <si>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</si>
  <si>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</si>
  <si>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</si>
  <si>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</si>
  <si>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</si>
  <si>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</si>
  <si>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</si>
  <si>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</si>
  <si>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</si>
  <si>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</si>
  <si>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</si>
  <si>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</si>
  <si>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</si>
  <si>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</si>
  <si>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</si>
  <si>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</si>
  <si>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</si>
  <si>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</si>
  <si>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</si>
  <si>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</si>
  <si>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</si>
  <si>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</si>
  <si>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</si>
  <si>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</si>
  <si>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</si>
  <si>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</si>
  <si>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</si>
  <si>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</si>
  <si>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</si>
  <si>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</si>
  <si>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</si>
  <si>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</si>
  <si>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</si>
  <si>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</si>
  <si>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</si>
  <si>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</si>
  <si>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</si>
  <si>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</si>
  <si>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</si>
  <si>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</si>
  <si>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</si>
  <si>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</si>
  <si>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</si>
  <si>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</si>
  <si>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</si>
  <si>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</si>
  <si>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</si>
  <si>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</si>
  <si>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</si>
  <si>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</si>
  <si>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</si>
  <si>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</si>
  <si>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</si>
  <si>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</si>
  <si>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</si>
  <si>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</si>
  <si>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</si>
  <si>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</si>
  <si>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</si>
  <si>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</si>
  <si>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</si>
  <si>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</si>
  <si>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</si>
  <si>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</si>
  <si>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</si>
  <si>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</si>
  <si>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</si>
  <si>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</si>
  <si>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</si>
  <si>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</si>
  <si>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</si>
  <si>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</si>
  <si>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</si>
  <si>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</si>
  <si>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</si>
  <si>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</si>
  <si>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</si>
  <si>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</si>
  <si>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</si>
  <si>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</si>
  <si>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</si>
  <si>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</si>
  <si>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</si>
  <si>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</si>
  <si>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</si>
  <si>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</si>
  <si>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</si>
  <si>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</si>
  <si>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</si>
  <si>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</si>
  <si>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</si>
  <si>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</si>
  <si>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</si>
  <si>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</si>
  <si>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</si>
  <si>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</si>
  <si>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</si>
  <si>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</si>
  <si>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</si>
  <si>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</si>
  <si>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</si>
  <si>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</si>
  <si>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</si>
  <si>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</si>
  <si>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</si>
  <si>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</si>
  <si>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</si>
  <si>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</si>
  <si>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</si>
  <si>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</si>
  <si>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</si>
  <si>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</si>
  <si>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</si>
  <si>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</si>
  <si>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</si>
  <si>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</si>
  <si>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</si>
  <si>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</si>
  <si>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</si>
  <si>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</si>
  <si>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</si>
  <si>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</si>
  <si>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</si>
  <si>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</si>
  <si>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</si>
  <si>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</si>
  <si>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</si>
  <si>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</si>
  <si>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</si>
  <si>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</si>
  <si>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</si>
  <si>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</si>
  <si>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</si>
  <si>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</si>
  <si>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</si>
  <si>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</si>
  <si>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</si>
  <si>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</si>
  <si>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</si>
  <si>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</si>
  <si>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</si>
  <si>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</si>
  <si>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</si>
  <si>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</si>
  <si>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</si>
  <si>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</si>
  <si>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</si>
  <si>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</si>
  <si>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</si>
  <si>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</si>
  <si>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</si>
  <si>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</si>
  <si>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</si>
  <si>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</si>
  <si>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</si>
  <si>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</si>
  <si>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</si>
  <si>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</si>
  <si>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</si>
  <si>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</si>
  <si>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</si>
  <si>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</si>
  <si>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</si>
  <si>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</si>
  <si>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</si>
  <si>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</si>
  <si>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</si>
  <si>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</si>
  <si>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</si>
  <si>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</si>
  <si>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</si>
  <si>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</si>
  <si>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</si>
  <si>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</si>
  <si>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</si>
  <si>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</si>
  <si>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</si>
  <si>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</si>
  <si>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</si>
  <si>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</si>
  <si>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</si>
  <si>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</si>
  <si>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</si>
  <si>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</si>
  <si>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</si>
  <si>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</si>
  <si>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</si>
  <si>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</si>
  <si>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</si>
  <si>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</si>
  <si>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</si>
  <si>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</si>
  <si>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</si>
  <si>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</si>
  <si>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</si>
  <si>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</si>
  <si>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</si>
  <si>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</si>
  <si>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</si>
  <si>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</si>
  <si>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</si>
  <si>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</si>
  <si>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</si>
  <si>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</si>
  <si>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</si>
  <si>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</si>
  <si>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</si>
  <si>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</si>
  <si>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</si>
  <si>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</si>
  <si>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</si>
  <si>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</si>
  <si>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</si>
  <si>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</si>
  <si>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</si>
  <si>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</si>
  <si>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</si>
  <si>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</si>
  <si>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</si>
  <si>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</si>
  <si>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</si>
  <si>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</si>
  <si>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</si>
  <si>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</si>
  <si>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</si>
  <si>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</si>
  <si>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</si>
  <si>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</si>
  <si>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</si>
  <si>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</si>
  <si>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</si>
  <si>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</si>
  <si>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</si>
  <si>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</si>
  <si>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</si>
  <si>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</si>
  <si>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</si>
  <si>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</si>
  <si>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</si>
  <si>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</si>
  <si>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</si>
  <si>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</si>
  <si>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</si>
  <si>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</si>
  <si>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</si>
  <si>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</si>
  <si>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</si>
  <si>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</si>
  <si>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</si>
  <si>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</si>
  <si>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</si>
  <si>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</si>
  <si>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</si>
  <si>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</si>
  <si>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</si>
  <si>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</si>
  <si>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</si>
  <si>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</si>
  <si>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</si>
  <si>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</si>
  <si>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</si>
  <si>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</si>
  <si>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</si>
  <si>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</si>
  <si>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</si>
  <si>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</si>
  <si>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</si>
  <si>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</si>
  <si>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</si>
  <si>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</si>
  <si>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</si>
  <si>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</si>
  <si>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</si>
  <si>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</si>
  <si>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</si>
  <si>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</si>
  <si>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</si>
  <si>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</si>
  <si>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</si>
  <si>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</si>
  <si>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</si>
  <si>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</si>
  <si>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</si>
  <si>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</si>
  <si>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</si>
  <si>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</si>
  <si>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</si>
  <si>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</si>
  <si>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</si>
  <si>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</si>
  <si>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</si>
  <si>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</si>
  <si>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</si>
  <si>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</si>
  <si>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</si>
  <si>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</si>
  <si>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</si>
  <si>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</si>
  <si>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</si>
  <si>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</si>
  <si>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</si>
  <si>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</si>
  <si>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</si>
  <si>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</si>
  <si>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</si>
  <si>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</si>
  <si>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</si>
  <si>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</si>
  <si>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</si>
  <si>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</si>
  <si>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</si>
  <si>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</si>
  <si>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</si>
  <si>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</si>
  <si>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</si>
  <si>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</si>
  <si>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</si>
  <si>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</si>
  <si>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</si>
  <si>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</si>
  <si>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</si>
  <si>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</si>
  <si>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</si>
  <si>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</si>
  <si>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</si>
  <si>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</si>
  <si>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</si>
  <si>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</si>
  <si>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</si>
  <si>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</si>
  <si>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</si>
  <si>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</si>
  <si>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</si>
  <si>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</si>
  <si>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</si>
  <si>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</si>
  <si>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</si>
  <si>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</si>
  <si>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</si>
  <si>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</si>
  <si>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</si>
  <si>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</si>
  <si>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</si>
  <si>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</si>
  <si>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</si>
  <si>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</si>
  <si>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</si>
  <si>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</si>
  <si>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</si>
  <si>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</si>
  <si>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</si>
  <si>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</si>
  <si>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</si>
  <si>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</si>
  <si>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</si>
  <si>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</si>
  <si>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</si>
  <si>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</si>
  <si>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</si>
  <si>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</si>
  <si>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</si>
  <si>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</si>
  <si>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</si>
  <si>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</si>
  <si>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</si>
  <si>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</si>
  <si>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</si>
  <si>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</si>
  <si>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</si>
  <si>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</si>
  <si>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</si>
  <si>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</si>
  <si>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</si>
  <si>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</si>
  <si>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</si>
  <si>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</si>
  <si>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</si>
  <si>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</si>
  <si>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</si>
  <si>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</si>
  <si>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</si>
  <si>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</si>
  <si>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</si>
  <si>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</si>
  <si>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</si>
  <si>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</si>
  <si>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</si>
  <si>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</si>
  <si>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</si>
  <si>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</si>
  <si>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</si>
  <si>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</si>
  <si>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</si>
  <si>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</si>
  <si>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</si>
  <si>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</si>
  <si>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</si>
  <si>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</si>
  <si>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</si>
  <si>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</si>
  <si>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</si>
  <si>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</si>
  <si>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</si>
  <si>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</si>
  <si>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</si>
  <si>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</si>
  <si>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</si>
  <si>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</si>
  <si>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</si>
  <si>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</si>
  <si>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</si>
  <si>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</si>
  <si>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</si>
  <si>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</si>
  <si>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</si>
  <si>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</si>
  <si>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</si>
  <si>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</si>
  <si>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</si>
  <si>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</si>
  <si>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</si>
  <si>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</si>
  <si>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</si>
  <si>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</si>
  <si>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</si>
  <si>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</si>
  <si>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</si>
  <si>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</si>
  <si>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</si>
  <si>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</si>
  <si>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</si>
  <si>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</si>
  <si>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</si>
  <si>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</si>
  <si>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</si>
  <si>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</si>
  <si>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</si>
  <si>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</si>
  <si>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</si>
  <si>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</si>
  <si>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</si>
  <si>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</si>
  <si>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</si>
  <si>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</si>
  <si>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</si>
  <si>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</si>
  <si>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</si>
  <si>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</si>
  <si>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</si>
  <si>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</si>
  <si>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</si>
  <si>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</si>
  <si>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</si>
  <si>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</si>
  <si>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</si>
  <si>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</si>
  <si>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</si>
  <si>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</si>
  <si>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</si>
  <si>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</si>
  <si>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</si>
  <si>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</si>
  <si>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</si>
  <si>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</si>
  <si>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</si>
  <si>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</si>
  <si>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</si>
  <si>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</si>
  <si>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</si>
  <si>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</si>
  <si>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</si>
  <si>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</si>
  <si>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</si>
  <si>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</si>
  <si>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</si>
  <si>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</si>
  <si>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</si>
  <si>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</si>
  <si>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</si>
  <si>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</si>
  <si>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</si>
  <si>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</si>
  <si>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</si>
  <si>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</si>
  <si>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</si>
  <si>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</si>
  <si>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</si>
  <si>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</si>
  <si>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</si>
  <si>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</si>
  <si>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</si>
  <si>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</si>
  <si>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</si>
  <si>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</si>
  <si>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</si>
  <si>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</si>
  <si>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</si>
  <si>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</si>
  <si>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</si>
  <si>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</si>
  <si>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</si>
  <si>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</si>
  <si>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</si>
  <si>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</si>
  <si>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</si>
  <si>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</si>
  <si>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</si>
  <si>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</si>
  <si>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</si>
  <si>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</si>
  <si>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</si>
  <si>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</si>
  <si>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</si>
  <si>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</si>
  <si>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</si>
  <si>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</si>
  <si>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</si>
  <si>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</si>
  <si>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</si>
  <si>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</si>
  <si>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</si>
  <si>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</si>
  <si>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</si>
  <si>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</si>
  <si>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</si>
  <si>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</si>
  <si>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</si>
  <si>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</si>
  <si>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</si>
  <si>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</si>
  <si>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</si>
  <si>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</si>
  <si>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</si>
  <si>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</si>
  <si>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</si>
  <si>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</si>
  <si>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</si>
  <si>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</si>
  <si>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</si>
  <si>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</si>
  <si>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</si>
  <si>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</si>
  <si>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</si>
  <si>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</si>
  <si>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</si>
  <si>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</si>
  <si>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</si>
  <si>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</si>
  <si>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</si>
  <si>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</si>
  <si>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</si>
  <si>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</si>
  <si>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</si>
  <si>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</si>
  <si>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</si>
  <si>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</si>
  <si>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</si>
  <si>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</si>
  <si>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</si>
  <si>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</si>
  <si>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</si>
  <si>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</si>
  <si>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</si>
  <si>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</si>
  <si>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</si>
  <si>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</si>
  <si>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</si>
  <si>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</si>
  <si>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</si>
  <si>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</si>
  <si>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</si>
  <si>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</si>
  <si>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</si>
  <si>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</si>
  <si>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</si>
  <si>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</si>
  <si>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</si>
  <si>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</si>
  <si>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</si>
  <si>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</si>
  <si>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</si>
  <si>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</si>
  <si>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</si>
  <si>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</si>
  <si>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</si>
  <si>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</si>
  <si>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</si>
  <si>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</si>
  <si>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</si>
  <si>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</si>
  <si>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</si>
  <si>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</si>
  <si>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</si>
  <si>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</si>
  <si>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</si>
  <si>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</si>
  <si>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</si>
  <si>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</si>
  <si>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</si>
  <si>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</si>
  <si>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</si>
  <si>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</si>
  <si>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</si>
  <si>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</si>
  <si>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</si>
  <si>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</si>
  <si>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</si>
  <si>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</si>
  <si>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</si>
  <si>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</si>
  <si>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</si>
  <si>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</si>
  <si>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</si>
  <si>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</si>
  <si>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</si>
  <si>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</si>
  <si>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</si>
  <si>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</si>
  <si>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</si>
  <si>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</si>
  <si>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</si>
  <si>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</si>
  <si>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</si>
  <si>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</si>
  <si>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</si>
  <si>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</si>
  <si>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</si>
  <si>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</si>
  <si>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</si>
  <si>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</si>
  <si>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</si>
  <si>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</si>
  <si>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</si>
  <si>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</si>
  <si>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</si>
  <si>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</si>
  <si>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</si>
  <si>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</si>
  <si>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</si>
  <si>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</si>
  <si>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</si>
  <si>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</si>
  <si>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</si>
  <si>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</si>
  <si>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</si>
  <si>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</si>
  <si>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</si>
  <si>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</si>
  <si>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</si>
  <si>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</si>
  <si>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</si>
  <si>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</si>
  <si>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</si>
  <si>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</si>
  <si>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</si>
  <si>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</si>
  <si>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</si>
  <si>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</si>
  <si>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</si>
  <si>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</si>
  <si>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</si>
  <si>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</si>
  <si>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</si>
  <si>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</si>
  <si>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</si>
  <si>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</si>
  <si>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</si>
  <si>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</si>
  <si>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</si>
  <si>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</si>
  <si>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</si>
  <si>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</si>
  <si>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</si>
  <si>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</si>
  <si>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</si>
  <si>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</si>
  <si>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</si>
  <si>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</si>
  <si>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</si>
  <si>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</si>
  <si>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</si>
  <si>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</si>
  <si>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</si>
  <si>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</si>
  <si>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</si>
  <si>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</si>
  <si>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</si>
  <si>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</si>
  <si>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</si>
  <si>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</si>
  <si>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</si>
  <si>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</si>
  <si>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</si>
  <si>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</si>
  <si>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</si>
  <si>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</si>
  <si>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</si>
  <si>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</si>
  <si>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</si>
  <si>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</si>
  <si>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</si>
  <si>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</si>
  <si>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</si>
  <si>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</si>
  <si>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</si>
  <si>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</si>
  <si>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</si>
  <si>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</si>
  <si>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</si>
  <si>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</si>
  <si>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</si>
  <si>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</si>
  <si>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</si>
  <si>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</si>
  <si>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</si>
  <si>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</si>
  <si>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</si>
  <si>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</si>
  <si>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</si>
  <si>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</si>
  <si>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</si>
  <si>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</si>
  <si>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</si>
  <si>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</si>
  <si>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</si>
  <si>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</si>
  <si>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</si>
  <si>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</si>
  <si>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</si>
  <si>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</si>
  <si>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</si>
  <si>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</si>
  <si>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</si>
  <si>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</si>
  <si>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</si>
  <si>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</si>
  <si>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</si>
  <si>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</si>
  <si>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</si>
  <si>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</si>
  <si>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</si>
  <si>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</si>
  <si>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</si>
  <si>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</si>
  <si>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</si>
  <si>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</si>
  <si>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</si>
  <si>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</si>
  <si>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</si>
  <si>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</si>
  <si>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</si>
  <si>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</si>
  <si>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</si>
  <si>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</si>
  <si>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</si>
  <si>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</si>
  <si>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</si>
  <si>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</si>
  <si>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</si>
  <si>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</si>
  <si>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</si>
  <si>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</si>
  <si>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</si>
  <si>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</si>
  <si>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</si>
  <si>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</si>
  <si>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</si>
  <si>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</si>
  <si>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</si>
  <si>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</si>
  <si>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</si>
  <si>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</si>
  <si>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</si>
  <si>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</si>
  <si>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</si>
  <si>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</si>
  <si>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</si>
  <si>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</si>
  <si>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</si>
  <si>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</si>
  <si>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</si>
  <si>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</si>
  <si>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</si>
  <si>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</si>
  <si>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</si>
  <si>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</si>
  <si>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</si>
  <si>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</si>
  <si>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</si>
  <si>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</si>
  <si>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</si>
  <si>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</si>
  <si>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</si>
  <si>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</si>
  <si>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</si>
  <si>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</si>
  <si>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</si>
  <si>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</si>
  <si>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</si>
  <si>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</si>
  <si>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</si>
  <si>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</si>
  <si>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</si>
  <si>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</si>
  <si>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</si>
  <si>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</si>
  <si>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</si>
  <si>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</si>
  <si>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</si>
  <si>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</si>
  <si>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</si>
  <si>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</si>
  <si>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</si>
  <si>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</si>
  <si>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</si>
  <si>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</si>
  <si>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</si>
  <si>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</si>
  <si>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</si>
  <si>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</si>
  <si>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</si>
  <si>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</si>
  <si>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</si>
  <si>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</si>
  <si>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</si>
  <si>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</si>
  <si>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</si>
  <si>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</si>
  <si>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</si>
  <si>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</si>
  <si>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</si>
  <si>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</si>
  <si>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</si>
  <si>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</si>
  <si>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</si>
  <si>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</si>
  <si>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</si>
  <si>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</si>
  <si>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</si>
  <si>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</si>
  <si>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</si>
  <si>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</si>
  <si>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</si>
  <si>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</si>
  <si>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</si>
  <si>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</si>
  <si>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</si>
  <si>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</si>
  <si>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</si>
  <si>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</si>
  <si>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</si>
  <si>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</si>
  <si>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</si>
  <si>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</si>
  <si>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</si>
  <si>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</si>
  <si>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</si>
  <si>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</si>
  <si>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</si>
  <si>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</si>
  <si>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</si>
  <si>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</si>
  <si>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</si>
  <si>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</si>
  <si>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</si>
  <si>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</si>
  <si>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</si>
  <si>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</si>
  <si>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</si>
  <si>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</si>
  <si>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</si>
  <si>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</si>
  <si>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</si>
  <si>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</si>
  <si>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</si>
  <si>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</si>
  <si>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</si>
  <si>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</si>
  <si>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</si>
  <si>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</si>
  <si>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</si>
  <si>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</si>
  <si>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</si>
  <si>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</si>
  <si>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</si>
  <si>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</si>
  <si>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</si>
  <si>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</si>
  <si>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</si>
  <si>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</si>
  <si>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</si>
  <si>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</si>
  <si>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</si>
  <si>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</si>
  <si>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</si>
  <si>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</si>
  <si>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</si>
  <si>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</si>
  <si>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</si>
  <si>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</si>
  <si>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</si>
  <si>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</si>
  <si>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</si>
  <si>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</si>
  <si>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</si>
  <si>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</si>
  <si>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</si>
  <si>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</si>
  <si>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</si>
  <si>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</si>
  <si>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</si>
  <si>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</si>
  <si>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</si>
  <si>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</si>
  <si>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</si>
  <si>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</si>
  <si>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</si>
  <si>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</si>
  <si>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</si>
  <si>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</si>
  <si>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</si>
  <si>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</si>
  <si>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</si>
  <si>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</si>
  <si>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</si>
  <si>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</si>
  <si>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</si>
  <si>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</si>
  <si>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</si>
  <si>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</si>
  <si>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</si>
  <si>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</si>
  <si>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</si>
  <si>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</si>
  <si>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</si>
  <si>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</si>
  <si>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</si>
  <si>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</si>
  <si>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</si>
  <si>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</si>
  <si>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</si>
  <si>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</si>
  <si>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</si>
  <si>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</si>
  <si>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</si>
  <si>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</si>
  <si>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</si>
  <si>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</si>
  <si>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</si>
  <si>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</si>
  <si>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</si>
  <si>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</si>
  <si>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</si>
  <si>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</si>
  <si>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</si>
  <si>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</si>
  <si>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</si>
  <si>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</si>
  <si>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</si>
  <si>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</si>
  <si>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</si>
  <si>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</si>
  <si>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</si>
  <si>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</si>
  <si>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</si>
  <si>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</si>
  <si>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</si>
  <si>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</si>
  <si>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</si>
  <si>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</si>
  <si>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</si>
  <si>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</si>
  <si>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</si>
  <si>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</si>
  <si>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</si>
  <si>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</si>
  <si>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</si>
  <si>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</si>
  <si>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</si>
  <si>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</si>
  <si>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</si>
  <si>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</si>
  <si>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</si>
  <si>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</si>
  <si>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</si>
  <si>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</si>
  <si>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</si>
  <si>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</si>
  <si>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</si>
  <si>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</si>
  <si>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</si>
  <si>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</si>
  <si>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</si>
  <si>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</si>
  <si>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</si>
  <si>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</si>
  <si>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</si>
  <si>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</si>
  <si>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</si>
  <si>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</si>
  <si>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</si>
  <si>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</si>
  <si>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</si>
  <si>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</si>
  <si>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</si>
  <si>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</si>
  <si>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</si>
  <si>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</si>
  <si>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</si>
  <si>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</si>
  <si>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</si>
  <si>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</si>
  <si>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</si>
  <si>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</si>
  <si>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</si>
  <si>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</si>
  <si>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</si>
  <si>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</si>
  <si>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</si>
  <si>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</si>
  <si>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</si>
  <si>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</si>
  <si>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</si>
  <si>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</si>
  <si>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</si>
  <si>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</si>
  <si>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</si>
  <si>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</si>
  <si>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</si>
  <si>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</si>
  <si>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</si>
  <si>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</si>
  <si>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</si>
  <si>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</si>
  <si>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</si>
  <si>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</si>
  <si>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</si>
  <si>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</si>
  <si>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</si>
  <si>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</si>
  <si>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</si>
  <si>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</si>
  <si>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</si>
  <si>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</si>
  <si>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</si>
  <si>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</si>
  <si>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</si>
  <si>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</si>
  <si>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</si>
  <si>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</si>
  <si>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</si>
  <si>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</si>
  <si>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</si>
  <si>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</si>
  <si>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</si>
  <si>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</si>
  <si>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</si>
  <si>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</si>
  <si>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</si>
  <si>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</si>
  <si>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</si>
  <si>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</si>
  <si>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</si>
  <si>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</si>
  <si>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</si>
  <si>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</si>
  <si>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</si>
  <si>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</si>
  <si>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</si>
  <si>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</si>
  <si>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</si>
  <si>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</si>
  <si>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</si>
  <si>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</si>
  <si>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</si>
  <si>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</si>
  <si>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</si>
  <si>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</si>
  <si>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</si>
  <si>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</si>
  <si>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</si>
  <si>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</si>
  <si>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</si>
  <si>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</si>
  <si>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</si>
  <si>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</si>
  <si>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</si>
  <si>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</si>
  <si>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</si>
  <si>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</si>
  <si>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</si>
  <si>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</si>
  <si>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</si>
  <si>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</si>
  <si>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</si>
  <si>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</si>
  <si>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</si>
  <si>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</si>
  <si>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</si>
  <si>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</si>
  <si>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</si>
  <si>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</si>
  <si>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</si>
  <si>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</si>
  <si>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</si>
  <si>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</si>
  <si>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</si>
  <si>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</si>
  <si>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</si>
  <si>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</si>
  <si>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</si>
  <si>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</si>
  <si>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</si>
  <si>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</si>
  <si>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</si>
  <si>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</si>
  <si>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</si>
  <si>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</si>
  <si>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</si>
  <si>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</si>
  <si>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</si>
  <si>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</si>
  <si>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</si>
  <si>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</si>
  <si>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</si>
  <si>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</si>
  <si>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</si>
  <si>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</si>
  <si>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</si>
  <si>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</si>
  <si>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</si>
  <si>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</si>
  <si>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</si>
  <si>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</si>
  <si>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</si>
  <si>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</si>
  <si>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</si>
  <si>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</si>
  <si>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</si>
  <si>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</si>
  <si>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</si>
  <si>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</si>
  <si>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</si>
  <si>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</si>
  <si>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</si>
  <si>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</si>
  <si>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</si>
  <si>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</si>
  <si>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</si>
  <si>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</si>
  <si>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</si>
  <si>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</si>
  <si>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</si>
  <si>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</si>
  <si>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</si>
  <si>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</si>
  <si>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</si>
  <si>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</si>
  <si>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</si>
  <si>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</si>
  <si>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</si>
  <si>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</si>
  <si>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</si>
  <si>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</si>
  <si>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</si>
  <si>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</si>
  <si>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</si>
  <si>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</si>
  <si>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</si>
  <si>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</si>
  <si>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</si>
  <si>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</si>
  <si>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</si>
  <si>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</si>
  <si>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</si>
  <si>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</si>
  <si>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</si>
  <si>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</si>
  <si>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</si>
  <si>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</si>
  <si>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</si>
  <si>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</si>
  <si>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</si>
  <si>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</si>
  <si>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</si>
  <si>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</si>
  <si>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</si>
  <si>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</si>
  <si>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</si>
  <si>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</si>
  <si>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</si>
  <si>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</si>
  <si>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</si>
  <si>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</si>
  <si>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</si>
  <si>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</si>
  <si>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</si>
  <si>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</si>
  <si>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</si>
  <si>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</si>
  <si>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</si>
  <si>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</si>
  <si>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</si>
  <si>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</si>
  <si>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</si>
  <si>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</si>
  <si>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</si>
  <si>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</si>
  <si>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</si>
  <si>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</si>
  <si>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</si>
  <si>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</si>
  <si>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</si>
  <si>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</si>
  <si>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</si>
  <si>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</si>
  <si>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</si>
  <si>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</si>
  <si>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</si>
  <si>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</si>
  <si>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</si>
  <si>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</si>
  <si>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</si>
  <si>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</si>
  <si>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</si>
  <si>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</si>
  <si>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</si>
  <si>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</si>
  <si>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</si>
  <si>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</si>
  <si>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</si>
  <si>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</si>
  <si>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</si>
  <si>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</si>
  <si>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</si>
  <si>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</si>
  <si>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</si>
  <si>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</si>
  <si>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</si>
  <si>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</si>
  <si>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</si>
  <si>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</si>
  <si>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</si>
  <si>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</si>
  <si>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</si>
  <si>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</si>
  <si>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</si>
  <si>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</si>
  <si>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</si>
  <si>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</si>
  <si>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</si>
  <si>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</si>
  <si>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</si>
  <si>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</si>
  <si>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</si>
  <si>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</si>
  <si>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</si>
  <si>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</si>
  <si>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</si>
  <si>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</si>
  <si>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</si>
  <si>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</si>
  <si>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</si>
  <si>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</si>
  <si>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</si>
  <si>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</si>
  <si>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</si>
  <si>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</si>
  <si>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</si>
  <si>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</si>
  <si>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</si>
  <si>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</si>
  <si>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</si>
  <si>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</si>
  <si>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</si>
  <si>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</si>
  <si>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</si>
  <si>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</si>
  <si>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</si>
  <si>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</si>
  <si>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</si>
  <si>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</si>
  <si>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</si>
  <si>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</si>
  <si>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</si>
  <si>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</si>
  <si>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</si>
  <si>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</si>
  <si>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</si>
  <si>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</si>
  <si>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</si>
  <si>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</si>
  <si>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</si>
  <si>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</si>
  <si>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</si>
  <si>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</si>
  <si>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</si>
  <si>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</si>
  <si>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</si>
  <si>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</si>
  <si>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</si>
  <si>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</si>
  <si>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</si>
  <si>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</si>
  <si>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</si>
  <si>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</si>
  <si>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</si>
  <si>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</si>
  <si>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</si>
  <si>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</si>
  <si>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</si>
  <si>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</si>
  <si>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</si>
  <si>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</si>
  <si>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</si>
  <si>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</si>
  <si>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</si>
  <si>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</si>
  <si>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</si>
  <si>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</si>
  <si>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</si>
  <si>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</si>
  <si>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</si>
  <si>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</si>
  <si>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</si>
  <si>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</si>
  <si>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</si>
  <si>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</si>
  <si>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</si>
  <si>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</si>
  <si>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</si>
  <si>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</si>
  <si>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</si>
  <si>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</si>
  <si>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</si>
  <si>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</si>
  <si>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</si>
  <si>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</si>
  <si>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</si>
  <si>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</si>
  <si>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</si>
  <si>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</si>
  <si>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</si>
  <si>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</si>
  <si>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</si>
  <si>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</si>
  <si>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</si>
  <si>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</si>
  <si>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</si>
  <si>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</si>
  <si>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</si>
  <si>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</si>
  <si>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</si>
  <si>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</si>
  <si>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</si>
  <si>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</si>
  <si>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</si>
  <si>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</si>
  <si>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</si>
  <si>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</si>
  <si>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</si>
  <si>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</si>
  <si>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</si>
  <si>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</si>
  <si>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</si>
  <si>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</si>
  <si>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</si>
  <si>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</si>
  <si>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</si>
  <si>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</si>
  <si>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</si>
  <si>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</si>
  <si>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</si>
  <si>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</si>
  <si>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</si>
  <si>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</si>
  <si>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</si>
  <si>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</si>
  <si>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</si>
  <si>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</si>
  <si>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</si>
  <si>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</si>
  <si>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</si>
  <si>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</si>
  <si>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</si>
  <si>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</si>
  <si>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</si>
  <si>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</si>
  <si>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</si>
  <si>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</si>
  <si>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</si>
  <si>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</si>
  <si>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</si>
  <si>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</si>
  <si>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</si>
  <si>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</si>
  <si>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</si>
  <si>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</si>
  <si>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</si>
  <si>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</si>
  <si>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</si>
  <si>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</si>
  <si>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</si>
  <si>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</si>
  <si>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</si>
  <si>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</si>
  <si>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</si>
  <si>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</si>
  <si>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</si>
  <si>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</si>
  <si>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</si>
  <si>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</si>
  <si>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</si>
  <si>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</si>
  <si>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</si>
  <si>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</si>
  <si>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</si>
  <si>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</si>
  <si>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</si>
  <si>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</si>
  <si>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</si>
  <si>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</si>
  <si>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</si>
  <si>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</si>
  <si>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</si>
  <si>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</si>
  <si>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</si>
  <si>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</si>
  <si>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</si>
  <si>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</si>
  <si>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</si>
  <si>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</si>
  <si>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</si>
  <si>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</si>
  <si>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</si>
  <si>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</si>
  <si>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</si>
  <si>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</si>
  <si>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</si>
  <si>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</si>
  <si>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</si>
  <si>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</si>
  <si>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</si>
  <si>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</si>
  <si>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</si>
  <si>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</si>
  <si>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</si>
  <si>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</si>
  <si>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</si>
  <si>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</si>
  <si>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</si>
  <si>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</si>
  <si>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</si>
  <si>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</si>
  <si>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</si>
  <si>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</si>
  <si>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</si>
  <si>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</si>
  <si>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</si>
  <si>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</si>
  <si>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</si>
  <si>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</si>
  <si>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</si>
  <si>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</si>
  <si>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</si>
  <si>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</si>
  <si>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</si>
  <si>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</si>
  <si>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</si>
  <si>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</si>
  <si>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</si>
  <si>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</si>
  <si>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</si>
  <si>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</si>
  <si>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</si>
  <si>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</si>
  <si>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</si>
  <si>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</si>
  <si>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</si>
  <si>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</si>
  <si>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</si>
  <si>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</si>
  <si>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</si>
  <si>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</si>
  <si>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</si>
  <si>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</si>
  <si>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</si>
  <si>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</si>
  <si>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</si>
  <si>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</si>
  <si>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</si>
  <si>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</si>
  <si>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</si>
  <si>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</si>
  <si>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</si>
  <si>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</si>
  <si>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</si>
  <si>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</si>
  <si>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</si>
  <si>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</si>
  <si>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</si>
  <si>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</si>
  <si>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</si>
  <si>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</si>
  <si>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</si>
  <si>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</si>
  <si>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</si>
  <si>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</si>
  <si>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</si>
  <si>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</si>
  <si>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</si>
  <si>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</si>
  <si>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</si>
  <si>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</si>
  <si>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</si>
  <si>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</si>
  <si>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</si>
  <si>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</si>
  <si>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</si>
  <si>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</si>
  <si>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</si>
  <si>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</si>
  <si>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</si>
  <si>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</si>
  <si>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</si>
  <si>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</si>
  <si>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</si>
  <si>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</si>
  <si>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</si>
  <si>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</si>
  <si>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</si>
  <si>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</si>
  <si>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</si>
  <si>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</si>
  <si>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</si>
  <si>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</si>
  <si>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</si>
  <si>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</si>
  <si>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</si>
  <si>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</si>
  <si>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</si>
  <si>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</si>
  <si>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</si>
  <si>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</si>
  <si>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</si>
  <si>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</si>
  <si>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</si>
  <si>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</si>
  <si>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</si>
  <si>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</si>
  <si>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</si>
  <si>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</si>
  <si>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</si>
  <si>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</si>
  <si>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</si>
  <si>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</si>
  <si>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</si>
  <si>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</si>
  <si>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</si>
  <si>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</si>
  <si>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</si>
  <si>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</si>
  <si>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</si>
  <si>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</si>
  <si>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</si>
  <si>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</si>
  <si>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</si>
  <si>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</si>
  <si>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</si>
  <si>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</si>
  <si>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</si>
  <si>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</si>
  <si>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</si>
  <si>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</si>
  <si>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</si>
  <si>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</si>
  <si>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</si>
  <si>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</si>
  <si>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</si>
  <si>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</si>
  <si>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</si>
  <si>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</si>
  <si>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</si>
  <si>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</si>
  <si>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</si>
  <si>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</si>
  <si>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</si>
  <si>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</si>
  <si>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</si>
  <si>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</si>
  <si>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</si>
  <si>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</si>
  <si>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</si>
  <si>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</si>
  <si>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</si>
  <si>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</si>
  <si>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</si>
  <si>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</si>
  <si>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</si>
  <si>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</si>
  <si>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</si>
  <si>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</si>
  <si>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</si>
  <si>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</si>
  <si>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</si>
  <si>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</si>
  <si>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</si>
  <si>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</si>
  <si>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</si>
  <si>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</si>
  <si>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</si>
  <si>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</si>
  <si>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</si>
  <si>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</si>
  <si>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</si>
  <si>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</si>
  <si>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</si>
  <si>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</si>
  <si>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</si>
  <si>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</si>
  <si>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</si>
  <si>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</si>
  <si>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</si>
  <si>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</si>
  <si>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</si>
  <si>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</si>
  <si>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</si>
  <si>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</si>
  <si>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</si>
  <si>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</si>
  <si>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</si>
  <si>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</si>
  <si>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</si>
  <si>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</si>
  <si>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</si>
  <si>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</si>
  <si>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</si>
  <si>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</si>
  <si>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</si>
  <si>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</si>
  <si>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</si>
  <si>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</si>
  <si>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</si>
  <si>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</si>
  <si>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</si>
  <si>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</si>
  <si>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</si>
  <si>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</si>
  <si>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</si>
  <si>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</si>
  <si>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</si>
  <si>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</si>
  <si>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</si>
  <si>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</si>
  <si>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</si>
  <si>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</si>
  <si>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</si>
  <si>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</si>
  <si>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</si>
  <si>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</si>
  <si>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</si>
  <si>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</si>
  <si>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</si>
  <si>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</si>
  <si>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</si>
  <si>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</si>
  <si>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</si>
  <si>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</si>
  <si>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</si>
  <si>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</si>
  <si>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</si>
  <si>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</si>
  <si>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</si>
  <si>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</si>
  <si>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</si>
  <si>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</si>
  <si>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</si>
  <si>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</si>
  <si>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</si>
  <si>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</si>
  <si>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</si>
  <si>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</si>
  <si>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</si>
  <si>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</si>
  <si>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</si>
  <si>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</si>
  <si>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</si>
  <si>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</si>
  <si>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</si>
  <si>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</si>
  <si>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</si>
  <si>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</si>
  <si>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</si>
  <si>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</si>
  <si>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</si>
  <si>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</si>
  <si>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</si>
  <si>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</si>
  <si>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</si>
  <si>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</si>
  <si>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</si>
  <si>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</si>
  <si>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</si>
  <si>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</si>
  <si>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</si>
  <si>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</si>
  <si>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</si>
  <si>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</si>
  <si>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</si>
  <si>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</si>
  <si>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</si>
  <si>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</si>
  <si>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</si>
  <si>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</si>
  <si>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</si>
  <si>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</si>
  <si>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</si>
  <si>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</si>
  <si>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</si>
  <si>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</si>
  <si>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</si>
  <si>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</si>
  <si>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</si>
  <si>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</si>
  <si>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</si>
  <si>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</si>
  <si>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</si>
  <si>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</si>
  <si>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</si>
  <si>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</si>
  <si>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</si>
  <si>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</si>
  <si>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</si>
  <si>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</si>
  <si>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</si>
  <si>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</si>
  <si>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</si>
  <si>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</si>
  <si>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</si>
  <si>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</si>
  <si>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</si>
  <si>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</si>
  <si>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</si>
  <si>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</si>
  <si>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</si>
  <si>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</si>
  <si>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</si>
  <si>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</si>
  <si>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</si>
  <si>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</si>
  <si>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</si>
  <si>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</si>
  <si>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</si>
  <si>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</si>
  <si>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</si>
  <si>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</si>
  <si>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</si>
  <si>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</si>
  <si>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</si>
  <si>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</si>
  <si>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</si>
  <si>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</si>
  <si>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</si>
  <si>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</si>
  <si>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</si>
  <si>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</si>
  <si>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</si>
  <si>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</si>
  <si>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</si>
  <si>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</si>
  <si>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</si>
  <si>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</si>
  <si>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</si>
  <si>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</si>
  <si>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</si>
  <si>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</si>
  <si>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</si>
  <si>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</si>
  <si>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</si>
  <si>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</si>
  <si>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</si>
  <si>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</si>
  <si>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</si>
  <si>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</si>
  <si>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</si>
  <si>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</si>
  <si>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</si>
  <si>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</si>
  <si>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</si>
  <si>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</si>
  <si>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</si>
  <si>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</si>
  <si>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</si>
  <si>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</si>
  <si>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</si>
  <si>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</si>
  <si>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</si>
  <si>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</si>
  <si>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</si>
  <si>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</si>
  <si>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</si>
  <si>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</si>
  <si>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</si>
  <si>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</si>
  <si>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</si>
  <si>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</si>
  <si>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</si>
  <si>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</si>
  <si>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</si>
  <si>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</si>
  <si>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</si>
  <si>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</si>
  <si>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</si>
  <si>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</si>
  <si>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</si>
  <si>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</si>
  <si>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</si>
  <si>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</si>
  <si>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</si>
  <si>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</si>
  <si>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</si>
  <si>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</si>
  <si>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</si>
  <si>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</si>
  <si>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</si>
  <si>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</si>
  <si>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</si>
  <si>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</si>
  <si>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</si>
  <si>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</si>
  <si>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</si>
  <si>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</si>
  <si>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</si>
  <si>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</si>
  <si>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</si>
  <si>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</si>
  <si>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</si>
  <si>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</si>
  <si>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</si>
  <si>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</si>
  <si>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</si>
  <si>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</si>
  <si>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</si>
  <si>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</si>
  <si>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</si>
  <si>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</si>
  <si>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</si>
  <si>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</si>
  <si>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</si>
  <si>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</si>
  <si>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</si>
  <si>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</si>
  <si>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</si>
  <si>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</si>
  <si>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</si>
  <si>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</si>
  <si>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</si>
  <si>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</si>
  <si>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</si>
  <si>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</si>
  <si>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</si>
  <si>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</si>
  <si>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</si>
  <si>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</si>
  <si>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</si>
  <si>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</si>
  <si>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</si>
  <si>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</si>
  <si>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</si>
  <si>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</si>
  <si>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</si>
  <si>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</si>
  <si>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</si>
  <si>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</si>
  <si>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</si>
  <si>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</si>
  <si>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</si>
  <si>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</si>
  <si>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</si>
  <si>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</si>
  <si>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</si>
  <si>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</si>
  <si>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</si>
  <si>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</si>
  <si>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</si>
  <si>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</si>
  <si>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</si>
  <si>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</si>
  <si>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</si>
  <si>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</si>
  <si>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</si>
  <si>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</si>
  <si>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</si>
  <si>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</si>
  <si>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</si>
  <si>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</si>
  <si>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</si>
  <si>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</si>
  <si>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</si>
  <si>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</si>
  <si>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</si>
  <si>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</si>
  <si>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</si>
  <si>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</si>
  <si>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</si>
  <si>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</si>
  <si>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</si>
  <si>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</si>
  <si>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</si>
  <si>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</si>
  <si>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</si>
  <si>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</si>
  <si>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</si>
  <si>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</si>
  <si>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</si>
  <si>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</si>
  <si>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</si>
  <si>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</si>
  <si>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</si>
  <si>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</si>
  <si>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</si>
  <si>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</si>
  <si>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</si>
  <si>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</si>
  <si>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</si>
  <si>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</si>
  <si>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</si>
  <si>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</si>
  <si>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</si>
  <si>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</si>
  <si>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</si>
  <si>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</si>
  <si>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</si>
  <si>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</si>
  <si>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</si>
  <si>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</si>
  <si>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</si>
  <si>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</si>
  <si>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</si>
  <si>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</si>
  <si>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</si>
  <si>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</si>
  <si>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</si>
  <si>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</si>
  <si>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</si>
  <si>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</si>
  <si>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</si>
  <si>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</si>
  <si>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</si>
  <si>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</si>
  <si>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</si>
  <si>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</si>
  <si>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</si>
  <si>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</si>
  <si>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</si>
  <si>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</si>
  <si>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</si>
  <si>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</si>
  <si>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</si>
  <si>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</si>
  <si>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</si>
  <si>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</si>
  <si>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</si>
  <si>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</si>
  <si>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</si>
  <si>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</si>
  <si>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</si>
  <si>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</si>
  <si>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</si>
  <si>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</si>
  <si>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</si>
  <si>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</si>
  <si>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</si>
  <si>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</si>
  <si>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</si>
  <si>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</si>
  <si>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</si>
  <si>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</si>
  <si>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</si>
  <si>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</si>
  <si>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</si>
  <si>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</si>
  <si>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</si>
  <si>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</si>
  <si>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</si>
  <si>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</si>
  <si>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</si>
  <si>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</si>
  <si>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</si>
  <si>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</si>
  <si>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</si>
  <si>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</si>
  <si>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</si>
  <si>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</si>
  <si>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</si>
  <si>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</si>
  <si>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</si>
  <si>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</si>
  <si>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</si>
  <si>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</si>
  <si>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</si>
  <si>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</si>
  <si>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</si>
  <si>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</si>
  <si>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</si>
  <si>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</si>
  <si>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</si>
  <si>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</si>
  <si>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</si>
  <si>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</si>
  <si>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</si>
  <si>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</si>
  <si>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</si>
  <si>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</si>
  <si>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</si>
  <si>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</si>
  <si>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</si>
  <si>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</si>
  <si>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</si>
  <si>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</si>
  <si>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</si>
  <si>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</si>
  <si>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</si>
  <si>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</si>
  <si>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</si>
  <si>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</si>
  <si>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</si>
  <si>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</si>
  <si>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</si>
  <si>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</si>
  <si>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</si>
  <si>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</si>
  <si>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</si>
  <si>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</si>
  <si>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</si>
  <si>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</si>
  <si>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</si>
  <si>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</si>
  <si>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</si>
  <si>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</si>
  <si>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</si>
  <si>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</si>
  <si>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</si>
  <si>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</si>
  <si>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</si>
  <si>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</si>
  <si>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</si>
  <si>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</si>
  <si>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</si>
  <si>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</si>
  <si>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</si>
  <si>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</si>
  <si>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</si>
  <si>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</si>
  <si>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</si>
  <si>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</si>
  <si>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</si>
  <si>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</si>
  <si>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</si>
  <si>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</si>
  <si>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</si>
  <si>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</si>
  <si>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</si>
  <si>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</si>
  <si>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</si>
  <si>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</si>
  <si>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</si>
  <si>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</si>
  <si>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</si>
  <si>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</si>
  <si>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</si>
  <si>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</si>
  <si>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</si>
  <si>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</si>
  <si>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</si>
  <si>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</si>
  <si>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</si>
  <si>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</si>
  <si>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</si>
  <si>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</si>
  <si>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</si>
  <si>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</si>
  <si>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</si>
  <si>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</si>
  <si>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</si>
  <si>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</si>
  <si>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</si>
  <si>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</si>
  <si>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</si>
  <si>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</si>
  <si>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</si>
  <si>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</si>
  <si>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</si>
  <si>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</si>
  <si>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</si>
  <si>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</si>
  <si>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</si>
  <si>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</si>
  <si>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</si>
  <si>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</si>
  <si>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</si>
  <si>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</si>
  <si>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</si>
  <si>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</si>
  <si>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</si>
  <si>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</si>
  <si>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</si>
  <si>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</si>
  <si>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</si>
  <si>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</si>
  <si>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</si>
  <si>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</si>
  <si>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</si>
  <si>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</si>
  <si>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</si>
  <si>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</si>
  <si>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</si>
  <si>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</si>
  <si>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</si>
  <si>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</si>
  <si>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</si>
  <si>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</si>
  <si>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</si>
  <si>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</si>
  <si>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</si>
  <si>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</si>
  <si>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</si>
  <si>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</si>
  <si>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</si>
  <si>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</si>
  <si>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</si>
  <si>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</si>
  <si>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</si>
  <si>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</si>
  <si>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</si>
  <si>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</si>
  <si>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</si>
  <si>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</si>
  <si>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</si>
  <si>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</si>
  <si>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</si>
  <si>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</si>
  <si>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</si>
  <si>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</si>
  <si>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</si>
  <si>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</si>
  <si>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</si>
  <si>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</si>
  <si>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</si>
  <si>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</si>
  <si>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</si>
  <si>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</si>
  <si>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</si>
  <si>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</si>
  <si>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</si>
  <si>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</si>
  <si>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</si>
  <si>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</si>
  <si>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</si>
  <si>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</si>
  <si>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</si>
  <si>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</si>
  <si>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</si>
  <si>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</si>
  <si>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</si>
  <si>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</si>
  <si>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</si>
  <si>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</si>
  <si>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</si>
  <si>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</si>
  <si>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</si>
  <si>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</si>
  <si>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</si>
  <si>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</si>
  <si>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</si>
  <si>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</si>
  <si>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</si>
  <si>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</si>
  <si>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</si>
  <si>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</si>
  <si>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</si>
  <si>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</si>
  <si>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</si>
  <si>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</si>
  <si>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</si>
  <si>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</si>
  <si>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</si>
  <si>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</si>
  <si>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</si>
  <si>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</si>
  <si>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</si>
  <si>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</si>
  <si>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</si>
  <si>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</si>
  <si>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</si>
  <si>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</si>
  <si>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</si>
  <si>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</si>
  <si>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</si>
  <si>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</si>
  <si>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</si>
  <si>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</si>
  <si>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</si>
  <si>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</si>
  <si>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</si>
  <si>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</si>
  <si>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</si>
  <si>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</si>
  <si>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</si>
  <si>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</si>
  <si>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</si>
  <si>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</si>
  <si>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</si>
  <si>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</si>
  <si>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</si>
  <si>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</si>
  <si>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</si>
  <si>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</si>
  <si>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</si>
  <si>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</si>
  <si>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</si>
  <si>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</si>
  <si>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</si>
  <si>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</si>
  <si>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</si>
  <si>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</si>
  <si>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</si>
  <si>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</si>
  <si>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</si>
  <si>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</si>
  <si>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</si>
  <si>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</si>
  <si>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</si>
  <si>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</si>
  <si>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</si>
  <si>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</si>
  <si>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</si>
  <si>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</si>
  <si>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</si>
  <si>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</si>
  <si>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</si>
  <si>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</si>
  <si>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</si>
  <si>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</si>
  <si>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</si>
  <si>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</si>
  <si>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</si>
  <si>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</si>
  <si>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</si>
  <si>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</si>
  <si>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</si>
  <si>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</si>
  <si>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</si>
  <si>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</si>
  <si>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</si>
  <si>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</si>
  <si>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</si>
  <si>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</si>
  <si>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</si>
  <si>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</si>
  <si>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</si>
  <si>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</si>
  <si>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</si>
  <si>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</si>
  <si>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</si>
  <si>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</si>
  <si>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</si>
  <si>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</si>
  <si>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</si>
  <si>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</si>
  <si>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</si>
  <si>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</si>
  <si>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</si>
  <si>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</si>
  <si>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</si>
  <si>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</si>
  <si>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</si>
  <si>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</si>
  <si>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</si>
  <si>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</si>
  <si>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</si>
  <si>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</si>
  <si>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</si>
  <si>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</si>
  <si>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</si>
  <si>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</si>
  <si>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</si>
  <si>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</si>
  <si>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</si>
  <si>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</si>
  <si>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</si>
  <si>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</si>
  <si>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</si>
  <si>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</si>
  <si>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</si>
  <si>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</si>
  <si>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</si>
  <si>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</si>
  <si>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</si>
  <si>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</si>
  <si>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</si>
  <si>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</si>
  <si>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</si>
  <si>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</si>
  <si>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</si>
  <si>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</si>
  <si>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</si>
  <si>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</si>
  <si>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</si>
  <si>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</si>
  <si>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</si>
  <si>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</si>
  <si>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</si>
  <si>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</si>
  <si>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</si>
  <si>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</si>
  <si>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</si>
  <si>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</si>
  <si>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</si>
  <si>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</si>
  <si>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</si>
  <si>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</si>
  <si>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</si>
  <si>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</si>
  <si>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</si>
  <si>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</si>
  <si>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</si>
  <si>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</si>
  <si>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</si>
  <si>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</si>
  <si>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</si>
  <si>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</si>
  <si>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</si>
  <si>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</si>
  <si>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</si>
  <si>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</si>
  <si>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</si>
  <si>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</si>
  <si>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</si>
  <si>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</si>
  <si>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</si>
  <si>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</si>
  <si>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</si>
  <si>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</si>
  <si>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</si>
  <si>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</si>
  <si>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</si>
  <si>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</si>
  <si>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</si>
  <si>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</si>
  <si>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</si>
  <si>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</si>
  <si>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</si>
  <si>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</si>
  <si>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</si>
  <si>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</si>
  <si>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</si>
  <si>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</si>
  <si>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</si>
  <si>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</si>
  <si>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</si>
  <si>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</si>
  <si>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</si>
  <si>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</si>
  <si>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</si>
  <si>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</si>
  <si>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</si>
  <si>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</si>
  <si>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</si>
  <si>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</si>
  <si>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</si>
  <si>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</si>
  <si>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</si>
  <si>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</si>
  <si>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</si>
  <si>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</si>
  <si>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</si>
  <si>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</si>
  <si>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</si>
  <si>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</si>
  <si>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</si>
  <si>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</si>
  <si>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</si>
  <si>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</si>
  <si>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</si>
  <si>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</si>
  <si>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</si>
  <si>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</si>
  <si>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</si>
  <si>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</si>
  <si>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</si>
  <si>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</si>
  <si>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</si>
  <si>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</si>
  <si>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</si>
  <si>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</si>
  <si>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</si>
  <si>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</si>
  <si>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</si>
  <si>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</si>
  <si>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</si>
  <si>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</si>
  <si>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</si>
  <si>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</si>
  <si>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</si>
  <si>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</si>
  <si>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</si>
  <si>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</si>
  <si>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</si>
  <si>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</si>
  <si>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</si>
  <si>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</si>
  <si>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</si>
  <si>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</si>
  <si>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</si>
  <si>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</si>
  <si>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</si>
  <si>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</si>
  <si>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</si>
  <si>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</si>
  <si>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</si>
  <si>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</si>
  <si>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</si>
  <si>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</si>
  <si>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</si>
  <si>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</si>
  <si>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</si>
  <si>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</si>
  <si>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</si>
  <si>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</si>
  <si>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</si>
  <si>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</si>
  <si>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</si>
  <si>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</si>
  <si>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</si>
  <si>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</si>
  <si>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</si>
  <si>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</si>
  <si>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</si>
  <si>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</si>
  <si>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</si>
  <si>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</si>
  <si>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</si>
  <si>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</si>
  <si>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</si>
  <si>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</si>
  <si>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</si>
  <si>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</si>
  <si>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</si>
  <si>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</si>
  <si>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</si>
  <si>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</si>
  <si>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</si>
  <si>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</si>
  <si>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</si>
  <si>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</si>
  <si>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</si>
  <si>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</si>
  <si>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</si>
  <si>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</si>
  <si>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</si>
  <si>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</si>
  <si>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</si>
  <si>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</si>
  <si>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</si>
  <si>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</si>
  <si>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</si>
  <si>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</si>
  <si>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</si>
  <si>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</si>
  <si>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</si>
  <si>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</si>
  <si>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</si>
  <si>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</si>
  <si>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</si>
  <si>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</si>
  <si>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</si>
  <si>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</si>
  <si>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</si>
  <si>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</si>
  <si>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</si>
  <si>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</si>
  <si>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</si>
  <si>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</si>
  <si>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</si>
  <si>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</si>
  <si>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</si>
  <si>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</si>
  <si>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</si>
  <si>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</si>
  <si>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</si>
  <si>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</si>
  <si>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</si>
  <si>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</si>
  <si>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</si>
  <si>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</si>
  <si>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</si>
  <si>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</si>
  <si>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</si>
  <si>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</si>
  <si>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</si>
  <si>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</si>
  <si>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</si>
  <si>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</si>
  <si>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</si>
  <si>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</si>
  <si>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</si>
  <si>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</si>
  <si>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</si>
  <si>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</si>
  <si>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</si>
  <si>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</si>
  <si>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</si>
  <si>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</si>
  <si>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</si>
  <si>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</si>
  <si>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</si>
  <si>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</si>
  <si>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</si>
  <si>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</si>
  <si>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</si>
  <si>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</si>
  <si>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</si>
  <si>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</si>
  <si>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</si>
  <si>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</si>
  <si>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</si>
  <si>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</si>
  <si>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</si>
  <si>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</si>
  <si>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</si>
  <si>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</si>
  <si>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</si>
  <si>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</si>
  <si>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</si>
  <si>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</si>
  <si>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</si>
  <si>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</si>
  <si>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</si>
  <si>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</si>
  <si>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</si>
  <si>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</si>
  <si>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</si>
  <si>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</si>
  <si>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</si>
  <si>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</si>
  <si>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</si>
  <si>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</si>
  <si>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</si>
  <si>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</si>
  <si>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</si>
  <si>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</si>
  <si>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</si>
  <si>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</si>
  <si>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</si>
  <si>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</si>
  <si>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</si>
  <si>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</si>
  <si>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</si>
  <si>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</si>
  <si>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</si>
  <si>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</si>
  <si>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</si>
  <si>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</si>
  <si>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</si>
  <si>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</si>
  <si>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</si>
  <si>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</si>
  <si>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</si>
  <si>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</si>
  <si>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</si>
  <si>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</si>
  <si>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</si>
  <si>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</si>
  <si>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</si>
  <si>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</si>
  <si>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</si>
  <si>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</si>
  <si>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</si>
  <si>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</si>
  <si>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</si>
  <si>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</si>
  <si>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</si>
  <si>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</si>
  <si>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</si>
  <si>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</si>
  <si>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</si>
  <si>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</si>
  <si>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</si>
  <si>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</si>
  <si>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</si>
  <si>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</si>
  <si>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</si>
  <si>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</si>
  <si>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</si>
  <si>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</si>
  <si>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</si>
  <si>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</si>
  <si>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</si>
  <si>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</si>
  <si>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</si>
  <si>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</si>
  <si>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</si>
  <si>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</si>
  <si>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</si>
  <si>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</si>
  <si>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</si>
  <si>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</si>
  <si>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</si>
  <si>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</si>
  <si>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</si>
  <si>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</si>
  <si>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</si>
  <si>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</si>
  <si>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</si>
  <si>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</si>
  <si>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</si>
  <si>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</si>
  <si>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</si>
  <si>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</si>
  <si>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</si>
  <si>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</si>
  <si>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</si>
  <si>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</si>
  <si>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</si>
  <si>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</si>
  <si>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</si>
  <si>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</si>
  <si>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</si>
  <si>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</si>
  <si>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</si>
  <si>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</si>
  <si>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</si>
  <si>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</si>
  <si>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</si>
  <si>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</si>
  <si>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</si>
  <si>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</si>
  <si>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</si>
  <si>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</si>
  <si>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</si>
  <si>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</si>
  <si>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</si>
  <si>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</si>
  <si>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</si>
  <si>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</si>
  <si>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</si>
  <si>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</si>
  <si>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</si>
  <si>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</si>
  <si>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</si>
  <si>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</si>
  <si>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</si>
  <si>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</si>
  <si>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</si>
  <si>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</si>
  <si>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</si>
  <si>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</si>
  <si>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</si>
  <si>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</si>
  <si>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</si>
  <si>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</si>
  <si>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</si>
  <si>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</si>
  <si>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</si>
  <si>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</si>
  <si>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</si>
  <si>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</si>
  <si>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</si>
  <si>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</si>
  <si>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</si>
  <si>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</si>
  <si>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</si>
  <si>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</si>
  <si>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</si>
  <si>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</si>
  <si>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</si>
  <si>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</si>
  <si>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</si>
  <si>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</si>
  <si>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</si>
  <si>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</si>
  <si>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</si>
  <si>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</si>
  <si>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</si>
  <si>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</si>
  <si>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</si>
  <si>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</si>
  <si>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</si>
  <si>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</si>
  <si>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</si>
  <si>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</si>
  <si>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</si>
  <si>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</si>
  <si>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</si>
  <si>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</si>
  <si>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</si>
  <si>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</si>
  <si>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</si>
  <si>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</si>
  <si>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</si>
  <si>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</si>
  <si>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</si>
  <si>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</si>
  <si>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</si>
  <si>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</si>
  <si>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</si>
  <si>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</si>
  <si>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</si>
  <si>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</si>
  <si>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</si>
  <si>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</si>
  <si>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</si>
  <si>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</si>
  <si>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</si>
  <si>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</si>
  <si>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</si>
  <si>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</si>
  <si>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</si>
  <si>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</si>
  <si>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</si>
  <si>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</si>
  <si>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</si>
  <si>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</si>
  <si>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</si>
  <si>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</si>
  <si>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</si>
  <si>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</si>
  <si>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</si>
  <si>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</si>
  <si>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</si>
  <si>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</si>
  <si>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</si>
  <si>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</si>
  <si>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</si>
  <si>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</si>
  <si>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</si>
  <si>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</si>
  <si>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</si>
  <si>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</si>
  <si>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</si>
  <si>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</si>
  <si>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</si>
  <si>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</si>
  <si>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</si>
  <si>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</si>
  <si>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</si>
  <si>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</si>
  <si>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</si>
  <si>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</si>
  <si>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</si>
  <si>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</si>
  <si>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</si>
  <si>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</si>
  <si>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</si>
  <si>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</si>
  <si>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</si>
  <si>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</si>
  <si>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</si>
  <si>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</si>
  <si>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</si>
  <si>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</si>
  <si>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</si>
  <si>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</si>
  <si>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</si>
  <si>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</si>
  <si>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</si>
  <si>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</si>
  <si>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</si>
  <si>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</si>
  <si>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</si>
  <si>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</si>
  <si>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</si>
  <si>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</si>
  <si>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</si>
  <si>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</si>
  <si>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</si>
  <si>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</si>
  <si>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</si>
  <si>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</si>
  <si>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</si>
  <si>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</si>
  <si>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</si>
  <si>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</si>
  <si>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</si>
  <si>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</si>
  <si>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</si>
  <si>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</si>
  <si>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</si>
  <si>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</si>
  <si>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</si>
  <si>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</si>
  <si>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</si>
  <si>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</si>
  <si>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</si>
  <si>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</si>
  <si>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</si>
  <si>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</si>
  <si>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</si>
  <si>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</si>
  <si>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</si>
  <si>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</si>
  <si>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</si>
  <si>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</si>
  <si>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</si>
  <si>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</si>
  <si>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</si>
  <si>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</si>
  <si>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</si>
  <si>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</si>
  <si>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</si>
  <si>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</si>
  <si>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</si>
  <si>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</si>
  <si>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</si>
  <si>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</si>
  <si>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</si>
  <si>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</si>
  <si>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</si>
  <si>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</si>
  <si>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</si>
  <si>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</si>
  <si>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</si>
  <si>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</si>
  <si>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</si>
  <si>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</si>
  <si>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</si>
  <si>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</si>
  <si>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</si>
  <si>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</si>
  <si>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</si>
  <si>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</si>
  <si>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</si>
  <si>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</si>
  <si>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</si>
  <si>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</si>
  <si>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</si>
  <si>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</si>
  <si>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</si>
  <si>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</si>
  <si>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</si>
  <si>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</si>
  <si>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</si>
  <si>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</si>
  <si>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</si>
  <si>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</si>
  <si>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</si>
  <si>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</si>
  <si>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</si>
  <si>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</si>
  <si>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</si>
  <si>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</si>
  <si>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</si>
  <si>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</si>
  <si>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</si>
  <si>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</si>
  <si>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</si>
  <si>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</si>
  <si>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</si>
  <si>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</si>
  <si>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</si>
  <si>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</si>
  <si>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</si>
  <si>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</si>
  <si>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</si>
  <si>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</si>
  <si>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</si>
  <si>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</si>
  <si>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</si>
  <si>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</si>
  <si>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</si>
  <si>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</si>
  <si>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</si>
  <si>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</si>
  <si>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</si>
  <si>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</si>
  <si>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</si>
  <si>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</si>
  <si>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</si>
  <si>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</si>
  <si>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</si>
  <si>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</si>
  <si>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</si>
  <si>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</si>
  <si>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</si>
  <si>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</si>
  <si>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</si>
  <si>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</si>
  <si>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</si>
  <si>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</si>
  <si>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</si>
  <si>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</si>
  <si>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</si>
  <si>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</si>
  <si>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</si>
  <si>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</si>
  <si>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</si>
  <si>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</si>
  <si>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</si>
  <si>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</si>
  <si>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</si>
  <si>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</si>
  <si>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</si>
  <si>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</si>
  <si>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</si>
  <si>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</si>
  <si>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</si>
  <si>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</si>
  <si>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</si>
  <si>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</si>
  <si>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</si>
  <si>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</si>
  <si>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</si>
  <si>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</si>
  <si>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</si>
  <si>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</si>
  <si>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</si>
  <si>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</si>
  <si>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</si>
  <si>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</si>
  <si>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</si>
  <si>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</si>
  <si>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</si>
  <si>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</si>
  <si>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</si>
  <si>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</si>
  <si>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</si>
  <si>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</si>
  <si>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</si>
  <si>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</si>
  <si>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</si>
  <si>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</si>
  <si>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</si>
  <si>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</si>
  <si>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</si>
  <si>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</si>
  <si>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</si>
  <si>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</si>
  <si>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</si>
  <si>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</si>
  <si>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</si>
  <si>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</si>
  <si>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</si>
  <si>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</si>
  <si>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</si>
  <si>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</si>
  <si>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</si>
  <si>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</si>
  <si>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</si>
  <si>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</si>
  <si>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</si>
  <si>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</si>
  <si>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</si>
  <si>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</si>
  <si>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</si>
  <si>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</si>
  <si>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</si>
  <si>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</si>
  <si>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</si>
  <si>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</si>
  <si>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</si>
  <si>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</si>
  <si>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</si>
  <si>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</si>
  <si>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</si>
  <si>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</si>
  <si>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</si>
  <si>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</si>
  <si>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</si>
  <si>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</si>
  <si>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</si>
  <si>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</si>
  <si>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</si>
  <si>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</si>
  <si>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</si>
  <si>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</si>
  <si>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</si>
  <si>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</si>
  <si>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</si>
  <si>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</si>
  <si>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</si>
  <si>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</si>
  <si>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</si>
  <si>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</si>
  <si>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</si>
  <si>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</si>
  <si>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</si>
  <si>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</si>
  <si>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</si>
  <si>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</si>
  <si>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</si>
  <si>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</si>
  <si>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</si>
  <si>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</si>
  <si>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</si>
  <si>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</si>
  <si>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</si>
  <si>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</si>
  <si>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</si>
  <si>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</si>
  <si>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</si>
  <si>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</si>
  <si>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</si>
  <si>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</si>
  <si>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</si>
  <si>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</si>
  <si>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</si>
  <si>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</si>
  <si>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</si>
  <si>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</si>
  <si>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</si>
  <si>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</si>
  <si>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</si>
  <si>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</si>
  <si>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</si>
  <si>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</si>
  <si>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</si>
  <si>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</si>
  <si>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</si>
  <si>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</si>
  <si>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</si>
  <si>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</si>
  <si>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</si>
  <si>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</si>
  <si>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</si>
  <si>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</si>
  <si>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</si>
  <si>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</si>
  <si>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</si>
  <si>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</si>
  <si>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</si>
  <si>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</si>
  <si>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</si>
  <si>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</si>
  <si>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</si>
  <si>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</si>
  <si>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</si>
  <si>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</si>
  <si>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</si>
  <si>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</si>
  <si>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</si>
  <si>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</si>
  <si>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</si>
  <si>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</si>
  <si>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</si>
  <si>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</si>
  <si>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</si>
  <si>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</si>
  <si>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</si>
  <si>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</si>
  <si>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</si>
  <si>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</si>
  <si>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</si>
  <si>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</si>
  <si>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</si>
  <si>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</si>
  <si>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</si>
  <si>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</si>
  <si>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</si>
  <si>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</si>
  <si>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</si>
  <si>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</si>
  <si>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</si>
  <si>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</si>
  <si>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</si>
  <si>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</si>
  <si>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</si>
  <si>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</si>
  <si>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</si>
  <si>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</si>
  <si>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</si>
  <si>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</si>
  <si>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</si>
  <si>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</si>
  <si>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</si>
  <si>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</si>
  <si>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</si>
  <si>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</si>
  <si>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</si>
  <si>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</si>
  <si>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</si>
  <si>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</si>
  <si>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</si>
  <si>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</si>
  <si>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</si>
  <si>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</si>
  <si>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</si>
  <si>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</si>
  <si>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</si>
  <si>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</si>
  <si>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</si>
  <si>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</si>
  <si>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</si>
  <si>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</si>
  <si>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</si>
  <si>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</si>
  <si>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</si>
  <si>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</si>
  <si>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</si>
  <si>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</si>
  <si>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</si>
  <si>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</si>
  <si>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</si>
  <si>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</si>
  <si>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</si>
  <si>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</si>
  <si>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</si>
  <si>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</si>
  <si>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</si>
  <si>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</si>
  <si>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</si>
  <si>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</si>
  <si>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</si>
  <si>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</si>
  <si>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</si>
  <si>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</si>
  <si>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</si>
  <si>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</si>
  <si>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</si>
  <si>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</si>
  <si>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</si>
  <si>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</si>
  <si>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</si>
  <si>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</si>
  <si>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</si>
  <si>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</si>
  <si>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</si>
  <si>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</si>
  <si>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</si>
  <si>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</si>
  <si>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</si>
  <si>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</si>
  <si>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</si>
  <si>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</si>
  <si>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</si>
  <si>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</si>
  <si>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</si>
  <si>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</si>
  <si>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</si>
  <si>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</si>
  <si>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</si>
  <si>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</si>
  <si>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</si>
  <si>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</si>
  <si>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</si>
  <si>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</si>
  <si>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</si>
  <si>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</si>
  <si>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</si>
  <si>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</si>
  <si>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</si>
  <si>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</si>
  <si>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</si>
  <si>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</si>
  <si>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</si>
  <si>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</si>
  <si>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</si>
  <si>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</si>
  <si>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</si>
  <si>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</si>
  <si>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</si>
  <si>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</si>
  <si>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</si>
  <si>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</si>
  <si>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</si>
  <si>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</si>
  <si>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</si>
  <si>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</si>
  <si>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</si>
  <si>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</si>
  <si>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</si>
  <si>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</si>
  <si>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</si>
  <si>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</si>
  <si>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</si>
  <si>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</si>
  <si>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</si>
  <si>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</si>
  <si>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</si>
  <si>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</si>
  <si>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</si>
  <si>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</si>
  <si>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</si>
  <si>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</si>
  <si>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</si>
  <si>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</si>
  <si>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</si>
  <si>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</si>
  <si>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</si>
  <si>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</si>
  <si>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</si>
  <si>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</si>
  <si>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</si>
  <si>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</si>
  <si>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</si>
  <si>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</si>
  <si>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</si>
  <si>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</si>
  <si>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</si>
  <si>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</si>
  <si>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</si>
  <si>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</si>
  <si>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</si>
  <si>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</si>
  <si>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</si>
  <si>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</si>
  <si>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</si>
  <si>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</si>
  <si>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</si>
  <si>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</si>
  <si>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</si>
  <si>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</si>
  <si>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</si>
  <si>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</si>
  <si>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</si>
  <si>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</si>
  <si>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</si>
  <si>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</si>
  <si>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</si>
  <si>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</si>
  <si>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</si>
  <si>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</si>
  <si>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</si>
  <si>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</si>
  <si>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</si>
  <si>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</si>
  <si>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</si>
  <si>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</si>
  <si>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</si>
  <si>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</si>
  <si>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</si>
  <si>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</si>
  <si>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</si>
  <si>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</si>
  <si>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</si>
  <si>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</si>
  <si>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</si>
  <si>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</si>
  <si>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</si>
  <si>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</si>
  <si>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</si>
  <si>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</si>
  <si>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</si>
  <si>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</si>
  <si>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</si>
  <si>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</si>
  <si>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</si>
  <si>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</si>
  <si>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</si>
  <si>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</si>
  <si>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</si>
  <si>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</si>
  <si>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</si>
  <si>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</si>
  <si>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</si>
  <si>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</si>
  <si>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</si>
  <si>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</si>
  <si>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</si>
  <si>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</si>
  <si>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</si>
  <si>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</si>
  <si>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</si>
  <si>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</si>
  <si>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</si>
  <si>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</si>
  <si>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</si>
  <si>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</si>
  <si>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</si>
  <si>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</si>
  <si>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</si>
  <si>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</si>
  <si>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</si>
  <si>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</si>
  <si>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</si>
  <si>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</si>
  <si>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</si>
  <si>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</si>
  <si>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</si>
  <si>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</si>
  <si>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</si>
  <si>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</si>
  <si>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</si>
  <si>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</si>
  <si>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</si>
  <si>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</si>
  <si>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</si>
  <si>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</si>
  <si>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</si>
  <si>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</si>
  <si>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</si>
  <si>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</si>
  <si>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</si>
  <si>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</si>
  <si>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</si>
  <si>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</si>
  <si>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</si>
  <si>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</si>
  <si>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</si>
  <si>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</si>
  <si>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</si>
  <si>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</si>
  <si>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</si>
  <si>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</si>
  <si>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</si>
  <si>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</si>
  <si>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</si>
  <si>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</si>
  <si>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</si>
  <si>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</si>
  <si>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</si>
  <si>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</si>
  <si>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</si>
  <si>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</si>
  <si>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</si>
  <si>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</si>
  <si>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</si>
  <si>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</si>
  <si>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</si>
  <si>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</si>
  <si>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</si>
  <si>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</si>
  <si>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</si>
  <si>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</si>
  <si>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</si>
  <si>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</si>
  <si>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</si>
  <si>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</si>
  <si>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</si>
  <si>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</si>
  <si>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</si>
  <si>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</si>
  <si>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</si>
  <si>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</si>
  <si>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</si>
  <si>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</si>
  <si>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</si>
  <si>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</si>
  <si>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</si>
  <si>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</si>
  <si>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</si>
  <si>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</si>
  <si>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</si>
  <si>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</si>
  <si>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</si>
  <si>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</si>
  <si>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</si>
  <si>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</si>
  <si>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</si>
  <si>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</si>
  <si>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</si>
  <si>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</si>
  <si>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</si>
  <si>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</si>
  <si>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</si>
  <si>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</si>
  <si>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</si>
  <si>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</si>
  <si>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</si>
  <si>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</si>
  <si>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</si>
  <si>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</si>
  <si>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</si>
  <si>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</si>
  <si>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</si>
  <si>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</si>
  <si>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</si>
  <si>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</si>
  <si>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</si>
  <si>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</si>
  <si>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</si>
  <si>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</si>
  <si>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</si>
  <si>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</si>
  <si>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</si>
  <si>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</si>
  <si>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</si>
  <si>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</si>
  <si>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</si>
  <si>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</si>
  <si>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</si>
  <si>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</si>
  <si>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</si>
  <si>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</si>
  <si>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</si>
  <si>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</si>
  <si>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</si>
  <si>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</si>
  <si>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</si>
  <si>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</si>
  <si>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</si>
  <si>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</si>
  <si>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</si>
  <si>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</si>
  <si>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</si>
  <si>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</si>
  <si>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</si>
  <si>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</si>
  <si>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</si>
  <si>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</si>
  <si>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</si>
  <si>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</si>
  <si>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</si>
  <si>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</si>
  <si>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</si>
  <si>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</si>
  <si>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</si>
  <si>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</si>
  <si>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</si>
  <si>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</si>
  <si>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</si>
  <si>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</si>
  <si>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</si>
  <si>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</si>
  <si>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</si>
  <si>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</si>
  <si>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</si>
  <si>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</si>
  <si>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</si>
  <si>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</si>
  <si>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</si>
  <si>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</si>
  <si>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</si>
  <si>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</si>
  <si>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</si>
  <si>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</si>
  <si>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</si>
  <si>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</si>
  <si>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</si>
  <si>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</si>
  <si>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</si>
  <si>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</si>
  <si>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</si>
  <si>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</si>
  <si>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</si>
  <si>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</si>
  <si>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</si>
  <si>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</si>
  <si>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</si>
  <si>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</si>
  <si>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</si>
  <si>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</si>
  <si>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</si>
  <si>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</si>
  <si>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</si>
  <si>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</si>
  <si>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</si>
  <si>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</si>
  <si>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</si>
  <si>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</si>
  <si>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</si>
  <si>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</si>
  <si>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</si>
  <si>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</si>
  <si>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</si>
  <si>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</si>
  <si>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</si>
  <si>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</si>
  <si>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</si>
  <si>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</si>
  <si>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</si>
  <si>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</si>
  <si>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</si>
  <si>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</si>
  <si>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</si>
  <si>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</si>
  <si>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</si>
  <si>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</si>
  <si>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</si>
  <si>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</si>
  <si>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</si>
  <si>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</si>
  <si>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</si>
  <si>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</si>
  <si>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</si>
  <si>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</si>
  <si>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</si>
  <si>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</si>
  <si>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</si>
  <si>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</si>
  <si>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</si>
  <si>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</si>
  <si>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</si>
  <si>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</si>
  <si>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</si>
  <si>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</si>
  <si>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</si>
  <si>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</si>
  <si>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</si>
  <si>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</si>
  <si>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</si>
  <si>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</si>
  <si>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</si>
  <si>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</si>
  <si>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</si>
  <si>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</si>
  <si>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</si>
  <si>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</si>
  <si>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</si>
  <si>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</si>
  <si>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</si>
  <si>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</si>
  <si>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</si>
  <si>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</si>
  <si>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</si>
  <si>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</si>
  <si>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</si>
  <si>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</si>
  <si>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</si>
  <si>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</si>
  <si>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</si>
  <si>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</si>
  <si>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</si>
  <si>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</si>
  <si>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</si>
  <si>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</si>
  <si>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</si>
  <si>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</si>
  <si>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</si>
  <si>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</si>
  <si>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</si>
  <si>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</si>
  <si>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</si>
  <si>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</si>
  <si>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</si>
  <si>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</si>
  <si>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</si>
  <si>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</si>
  <si>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</si>
  <si>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</si>
  <si>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</si>
  <si>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</si>
  <si>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</si>
  <si>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</si>
  <si>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</si>
  <si>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</si>
  <si>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</si>
  <si>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</si>
  <si>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</si>
  <si>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</si>
  <si>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</si>
  <si>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</si>
  <si>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</si>
  <si>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</si>
  <si>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</si>
  <si>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</si>
  <si>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</si>
  <si>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</si>
  <si>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</si>
  <si>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</si>
  <si>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</si>
  <si>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</si>
  <si>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</si>
  <si>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</si>
  <si>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</si>
  <si>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</si>
  <si>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</si>
  <si>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</si>
  <si>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</si>
  <si>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</si>
  <si>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</si>
  <si>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</si>
  <si>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</si>
  <si>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</si>
  <si>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</si>
  <si>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</si>
  <si>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</si>
  <si>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</si>
  <si>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</si>
  <si>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</si>
  <si>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</si>
  <si>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</si>
  <si>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</si>
  <si>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</si>
  <si>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</si>
  <si>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</si>
  <si>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</si>
  <si>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</si>
  <si>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</si>
  <si>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</si>
  <si>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</si>
  <si>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</si>
  <si>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</si>
  <si>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</si>
  <si>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</si>
  <si>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</si>
  <si>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</si>
  <si>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</si>
  <si>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</si>
  <si>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</si>
  <si>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</si>
  <si>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</si>
  <si>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</si>
  <si>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</si>
  <si>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</si>
  <si>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</si>
  <si>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</si>
  <si>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</si>
  <si>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</si>
  <si>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</si>
  <si>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</si>
  <si>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</si>
  <si>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</si>
  <si>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</si>
  <si>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</si>
  <si>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</si>
  <si>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</si>
  <si>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</si>
  <si>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</si>
  <si>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</si>
  <si>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</si>
  <si>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</si>
  <si>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</si>
  <si>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</si>
  <si>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</si>
  <si>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</si>
  <si>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</si>
  <si>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</si>
  <si>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</si>
  <si>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</si>
  <si>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</si>
  <si>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</si>
  <si>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</si>
  <si>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</si>
  <si>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</si>
  <si>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</si>
  <si>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</si>
  <si>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</si>
  <si>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</si>
  <si>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</si>
  <si>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</si>
  <si>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</si>
  <si>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</si>
  <si>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</si>
  <si>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</si>
  <si>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</si>
  <si>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</si>
  <si>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</si>
  <si>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</si>
  <si>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</si>
  <si>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</si>
  <si>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</si>
  <si>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</si>
  <si>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</si>
  <si>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</si>
  <si>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</si>
  <si>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</si>
  <si>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</si>
  <si>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</si>
  <si>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</si>
  <si>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</si>
  <si>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</si>
  <si>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</si>
  <si>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</si>
  <si>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</si>
  <si>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</si>
  <si>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</si>
  <si>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</si>
  <si>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</si>
  <si>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</si>
  <si>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</si>
  <si>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</si>
  <si>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</si>
  <si>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</si>
  <si>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</si>
  <si>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</si>
  <si>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</si>
  <si>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</si>
  <si>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</si>
  <si>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</si>
  <si>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</si>
  <si>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</si>
  <si>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</si>
  <si>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</si>
  <si>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</si>
  <si>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</si>
  <si>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</si>
  <si>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</si>
  <si>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</si>
  <si>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</si>
  <si>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</si>
  <si>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</si>
  <si>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</si>
  <si>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</si>
  <si>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</si>
  <si>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</si>
  <si>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</si>
  <si>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</si>
  <si>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</si>
  <si>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</si>
  <si>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</si>
  <si>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</si>
  <si>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</si>
  <si>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</si>
  <si>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</si>
  <si>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</si>
  <si>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</si>
  <si>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</si>
  <si>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</si>
  <si>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</si>
  <si>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</si>
  <si>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</si>
  <si>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</si>
  <si>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</si>
  <si>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</si>
  <si>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</si>
  <si>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</si>
  <si>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</si>
  <si>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</si>
  <si>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</si>
  <si>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</si>
  <si>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</si>
  <si>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</si>
  <si>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</si>
  <si>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</si>
  <si>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</si>
  <si>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</si>
  <si>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</si>
  <si>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</si>
  <si>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</si>
  <si>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</si>
  <si>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</si>
  <si>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</si>
  <si>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</si>
  <si>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</si>
  <si>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</si>
  <si>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</si>
  <si>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</si>
  <si>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</si>
  <si>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</si>
  <si>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</si>
  <si>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</si>
  <si>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</si>
  <si>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</si>
  <si>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</si>
  <si>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</si>
  <si>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</si>
  <si>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</si>
  <si>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</si>
  <si>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</si>
  <si>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</si>
  <si>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</si>
  <si>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</si>
  <si>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</si>
  <si>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</si>
  <si>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</si>
  <si>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</si>
  <si>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</si>
  <si>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</si>
  <si>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</si>
  <si>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</si>
  <si>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</si>
  <si>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</si>
  <si>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</si>
  <si>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</si>
  <si>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</si>
  <si>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</si>
  <si>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</si>
  <si>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</si>
  <si>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</si>
  <si>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</si>
  <si>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</si>
  <si>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</si>
  <si>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</si>
  <si>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</si>
  <si>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</si>
  <si>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</si>
  <si>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</si>
  <si>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</si>
  <si>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</si>
  <si>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</si>
  <si>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</si>
  <si>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</si>
  <si>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</si>
  <si>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</si>
  <si>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</si>
  <si>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</si>
  <si>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</si>
  <si>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</si>
  <si>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</si>
  <si>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</si>
  <si>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</si>
  <si>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</si>
  <si>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</si>
  <si>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</si>
  <si>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</si>
  <si>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</si>
  <si>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</si>
  <si>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</si>
  <si>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</si>
  <si>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</si>
  <si>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</si>
  <si>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</si>
  <si>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</si>
  <si>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</si>
  <si>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</si>
  <si>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</si>
  <si>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</si>
  <si>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</si>
  <si>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</si>
  <si>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</si>
  <si>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</si>
  <si>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</si>
  <si>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</si>
  <si>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</si>
  <si>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</si>
  <si>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</si>
  <si>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</si>
  <si>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</si>
  <si>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</si>
  <si>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</si>
  <si>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</si>
  <si>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</si>
  <si>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</si>
  <si>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</si>
  <si>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</si>
  <si>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</si>
  <si>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</si>
  <si>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</si>
  <si>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</si>
  <si>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</si>
  <si>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</si>
  <si>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</si>
  <si>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</si>
  <si>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</si>
  <si>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</si>
  <si>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</si>
  <si>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</si>
  <si>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</si>
  <si>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</si>
  <si>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</si>
  <si>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</si>
  <si>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</si>
  <si>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</si>
  <si>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</si>
  <si>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</si>
  <si>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</si>
  <si>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</si>
  <si>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</si>
  <si>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</si>
  <si>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</si>
  <si>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</si>
  <si>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</si>
  <si>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</si>
  <si>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</si>
  <si>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</si>
  <si>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</si>
  <si>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</si>
  <si>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</si>
  <si>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</si>
  <si>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</si>
  <si>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</si>
  <si>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</si>
  <si>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</si>
  <si>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</si>
  <si>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</si>
  <si>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</si>
  <si>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</si>
  <si>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</si>
  <si>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</si>
  <si>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</si>
  <si>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</si>
  <si>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</si>
  <si>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</si>
  <si>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</si>
  <si>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</si>
  <si>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</si>
  <si>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</si>
  <si>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</si>
  <si>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</si>
  <si>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</si>
  <si>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</si>
  <si>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</si>
  <si>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</si>
  <si>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</si>
  <si>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</si>
  <si>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</si>
  <si>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</si>
  <si>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</si>
  <si>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</si>
  <si>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</si>
  <si>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</si>
  <si>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</si>
  <si>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</si>
  <si>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</si>
  <si>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</si>
  <si>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</si>
  <si>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</si>
  <si>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</si>
  <si>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</si>
  <si>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</si>
  <si>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</si>
  <si>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</si>
  <si>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</si>
  <si>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</si>
  <si>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</si>
  <si>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</si>
  <si>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</si>
  <si>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</si>
  <si>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</si>
  <si>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</si>
  <si>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</si>
  <si>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</si>
  <si>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</si>
  <si>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</si>
  <si>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</si>
  <si>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</si>
  <si>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</si>
  <si>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</si>
  <si>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</si>
  <si>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</si>
  <si>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</si>
  <si>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</si>
  <si>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</si>
  <si>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</si>
  <si>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</si>
  <si>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</si>
  <si>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</si>
  <si>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</si>
  <si>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</si>
  <si>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</si>
  <si>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</si>
  <si>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</si>
  <si>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</si>
  <si>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</si>
  <si>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</si>
  <si>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</si>
  <si>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</si>
  <si>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</si>
  <si>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</si>
  <si>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</si>
  <si>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</si>
  <si>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</si>
  <si>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</si>
  <si>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</si>
  <si>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</si>
  <si>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</si>
  <si>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</si>
  <si>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</si>
  <si>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</si>
  <si>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</si>
  <si>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</si>
  <si>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</si>
  <si>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</si>
  <si>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</si>
  <si>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</si>
  <si>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</si>
  <si>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</si>
  <si>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</si>
  <si>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</si>
  <si>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</si>
  <si>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</si>
  <si>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</si>
  <si>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</si>
  <si>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</si>
  <si>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</si>
  <si>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</si>
  <si>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</si>
  <si>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</si>
  <si>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</si>
  <si>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</si>
  <si>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</si>
  <si>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</si>
  <si>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</si>
  <si>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</si>
  <si>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</si>
  <si>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</si>
  <si>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</si>
  <si>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</si>
  <si>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</si>
  <si>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</si>
  <si>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</si>
  <si>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</si>
  <si>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</si>
  <si>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</si>
  <si>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</si>
  <si>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</si>
  <si>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</si>
  <si>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</si>
  <si>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</si>
  <si>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</si>
  <si>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</si>
  <si>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</si>
  <si>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</si>
  <si>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</si>
  <si>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</si>
  <si>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</si>
  <si>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</si>
  <si>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</si>
  <si>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</si>
  <si>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</si>
  <si>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</si>
  <si>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</si>
  <si>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</si>
  <si>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</si>
  <si>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</si>
  <si>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</si>
  <si>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</si>
  <si>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</si>
  <si>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</si>
  <si>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</si>
  <si>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</si>
  <si>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</si>
  <si>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</si>
  <si>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</si>
  <si>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</si>
  <si>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</si>
  <si>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</si>
  <si>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</si>
  <si>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</si>
  <si>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</si>
  <si>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</si>
  <si>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</si>
  <si>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</si>
  <si>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</si>
  <si>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</si>
  <si>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</si>
  <si>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</si>
  <si>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</si>
  <si>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</si>
  <si>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</si>
  <si>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</si>
  <si>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</si>
  <si>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</si>
  <si>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</si>
  <si>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</si>
  <si>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</si>
  <si>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</si>
  <si>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</si>
  <si>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</si>
  <si>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</si>
  <si>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</si>
  <si>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</si>
  <si>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</si>
  <si>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</si>
  <si>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</si>
  <si>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</si>
  <si>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</si>
  <si>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</si>
  <si>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</si>
  <si>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</si>
  <si>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</si>
  <si>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</si>
  <si>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</si>
  <si>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</si>
  <si>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</si>
  <si>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</si>
  <si>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</si>
  <si>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</si>
  <si>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</si>
  <si>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</si>
  <si>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</si>
  <si>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</si>
  <si>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</si>
  <si>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</si>
  <si>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</si>
  <si>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</si>
  <si>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</si>
  <si>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</si>
  <si>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</si>
  <si>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</si>
  <si>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</si>
  <si>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</si>
  <si>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</si>
  <si>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</si>
  <si>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</si>
  <si>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</si>
  <si>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</si>
  <si>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</si>
  <si>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</si>
  <si>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</si>
  <si>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</si>
  <si>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</si>
  <si>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</si>
  <si>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</si>
  <si>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</si>
  <si>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</si>
  <si>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</si>
  <si>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</si>
  <si>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</si>
  <si>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</si>
  <si>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</si>
  <si>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</si>
  <si>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</si>
  <si>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</si>
  <si>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</si>
  <si>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</si>
  <si>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</si>
  <si>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</si>
  <si>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</si>
  <si>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</si>
  <si>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</si>
  <si>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</si>
  <si>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</si>
  <si>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</si>
  <si>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</si>
  <si>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</si>
  <si>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</si>
  <si>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</si>
  <si>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</si>
  <si>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</si>
  <si>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</si>
  <si>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</si>
  <si>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</si>
  <si>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</si>
  <si>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</si>
  <si>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</si>
  <si>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</si>
  <si>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</si>
  <si>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</si>
  <si>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</si>
  <si>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</si>
  <si>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</si>
  <si>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</si>
  <si>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</si>
  <si>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</si>
  <si>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</si>
  <si>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</si>
  <si>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</si>
  <si>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</si>
  <si>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</si>
  <si>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</si>
  <si>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</si>
  <si>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</si>
  <si>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</si>
  <si>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</si>
  <si>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</si>
  <si>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</si>
  <si>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</si>
  <si>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</si>
  <si>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</si>
  <si>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</si>
  <si>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</si>
  <si>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</si>
  <si>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</si>
  <si>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</si>
  <si>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</si>
  <si>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</si>
  <si>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</si>
  <si>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</si>
  <si>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</si>
  <si>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</si>
  <si>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</si>
  <si>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</si>
  <si>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</si>
  <si>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</si>
  <si>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</si>
  <si>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</si>
  <si>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</si>
  <si>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</si>
  <si>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</si>
  <si>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</si>
  <si>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</si>
  <si>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</si>
  <si>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</si>
  <si>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</si>
  <si>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</si>
  <si>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</si>
  <si>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</si>
  <si>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</si>
  <si>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</si>
  <si>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</si>
  <si>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</si>
  <si>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</si>
  <si>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</si>
  <si>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</si>
  <si>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</si>
  <si>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</si>
  <si>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</si>
  <si>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</si>
  <si>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</si>
  <si>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</si>
  <si>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</si>
  <si>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</si>
  <si>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</si>
  <si>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</si>
  <si>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</si>
  <si>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</si>
  <si>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</si>
  <si>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</si>
  <si>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</si>
  <si>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</si>
  <si>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</si>
  <si>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</si>
  <si>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</si>
  <si>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</si>
  <si>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</si>
  <si>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</si>
  <si>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</si>
  <si>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</si>
  <si>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</si>
  <si>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</si>
  <si>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</si>
  <si>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</si>
  <si>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</si>
  <si>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</si>
  <si>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</si>
  <si>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</si>
  <si>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</si>
  <si>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</si>
  <si>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</si>
  <si>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</si>
  <si>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</si>
  <si>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</si>
  <si>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</si>
  <si>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</si>
  <si>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</si>
  <si>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</si>
  <si>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</si>
  <si>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</si>
  <si>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</si>
  <si>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</si>
  <si>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</si>
  <si>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</si>
  <si>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</si>
  <si>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</si>
  <si>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</si>
  <si>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</si>
  <si>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</si>
  <si>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</si>
  <si>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</si>
  <si>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</si>
  <si>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</si>
  <si>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</si>
  <si>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</si>
  <si>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</si>
  <si>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</si>
  <si>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</si>
  <si>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</si>
  <si>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</si>
  <si>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</si>
  <si>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</si>
  <si>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</si>
  <si>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</si>
  <si>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</si>
  <si>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</si>
  <si>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</si>
  <si>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</si>
  <si>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</si>
  <si>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</si>
  <si>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</si>
  <si>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</si>
  <si>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</si>
  <si>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</si>
  <si>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</si>
  <si>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</si>
  <si>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</si>
  <si>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</si>
  <si>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</si>
  <si>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</si>
  <si>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</si>
  <si>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</si>
  <si>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</si>
  <si>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</si>
  <si>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</si>
  <si>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</si>
  <si>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</si>
  <si>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</si>
  <si>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</si>
  <si>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</si>
  <si>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</si>
  <si>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</si>
  <si>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</si>
  <si>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</si>
  <si>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</si>
  <si>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</si>
  <si>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</si>
  <si>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</si>
  <si>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</si>
  <si>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</si>
  <si>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</si>
  <si>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</si>
  <si>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</si>
  <si>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</si>
  <si>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</si>
  <si>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</si>
  <si>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</si>
  <si>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</si>
  <si>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</si>
  <si>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</si>
  <si>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</si>
  <si>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</si>
  <si>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</si>
  <si>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</si>
  <si>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</si>
  <si>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</si>
  <si>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</si>
  <si>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</si>
  <si>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</si>
  <si>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</si>
  <si>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</si>
  <si>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</si>
  <si>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</si>
  <si>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</si>
  <si>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</si>
  <si>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</si>
  <si>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</si>
  <si>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</si>
  <si>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</si>
  <si>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</si>
  <si>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</si>
  <si>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</si>
  <si>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</si>
  <si>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</si>
  <si>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</si>
  <si>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</si>
  <si>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</si>
  <si>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</si>
  <si>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</si>
  <si>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</si>
  <si>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</si>
  <si>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</si>
  <si>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</si>
  <si>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</si>
  <si>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</si>
  <si>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</si>
  <si>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</si>
  <si>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</si>
  <si>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</si>
  <si>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</si>
  <si>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</si>
  <si>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</si>
  <si>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</si>
  <si>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</si>
  <si>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</si>
  <si>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</si>
  <si>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</si>
  <si>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</si>
  <si>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</si>
  <si>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</si>
  <si>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</si>
  <si>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</si>
  <si>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</si>
  <si>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</si>
  <si>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</si>
  <si>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</si>
  <si>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</si>
  <si>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</si>
  <si>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</si>
  <si>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</si>
  <si>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</si>
  <si>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</si>
  <si>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</si>
  <si>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</si>
  <si>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</si>
  <si>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</si>
  <si>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</si>
  <si>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</si>
  <si>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</si>
  <si>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</si>
  <si>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</si>
  <si>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</si>
  <si>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</si>
  <si>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</si>
  <si>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</si>
  <si>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</si>
  <si>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</si>
  <si>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</si>
  <si>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</si>
  <si>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</si>
  <si>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</si>
  <si>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</si>
  <si>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</si>
  <si>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</si>
  <si>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</si>
  <si>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</si>
  <si>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</si>
  <si>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</si>
  <si>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</si>
  <si>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</si>
  <si>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</si>
  <si>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</si>
  <si>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</si>
  <si>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</si>
  <si>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</si>
  <si>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</si>
  <si>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</si>
  <si>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</si>
  <si>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</si>
  <si>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</si>
  <si>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</si>
  <si>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</si>
  <si>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</si>
  <si>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</si>
  <si>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</si>
  <si>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</si>
  <si>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</si>
  <si>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</si>
  <si>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</si>
  <si>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</si>
  <si>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</si>
  <si>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</si>
  <si>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</si>
  <si>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</si>
  <si>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</si>
  <si>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</si>
  <si>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</si>
  <si>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</si>
  <si>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</si>
  <si>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</si>
  <si>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</si>
  <si>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</si>
  <si>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</si>
  <si>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</si>
  <si>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</si>
  <si>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</si>
  <si>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</si>
  <si>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</si>
  <si>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</si>
  <si>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</si>
  <si>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</si>
  <si>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</si>
  <si>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</si>
  <si>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</si>
  <si>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</si>
  <si>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</si>
  <si>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</si>
  <si>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</si>
  <si>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</si>
  <si>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</si>
  <si>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</si>
  <si>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</si>
  <si>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</si>
  <si>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</si>
  <si>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</si>
  <si>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</si>
  <si>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</si>
  <si>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</si>
  <si>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</si>
  <si>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</si>
  <si>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</si>
  <si>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</si>
  <si>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</si>
  <si>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</si>
  <si>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</si>
  <si>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</si>
  <si>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</si>
  <si>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</si>
  <si>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</si>
  <si>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</si>
  <si>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</si>
  <si>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</si>
  <si>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</si>
  <si>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</si>
  <si>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</si>
  <si>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</si>
  <si>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</si>
  <si>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</si>
  <si>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</si>
  <si>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</si>
  <si>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</si>
  <si>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</si>
  <si>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</si>
  <si>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</si>
  <si>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</si>
  <si>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</si>
  <si>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</si>
  <si>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</si>
  <si>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</si>
  <si>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</si>
  <si>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</si>
  <si>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</si>
  <si>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</si>
  <si>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</si>
  <si>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</si>
  <si>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</si>
  <si>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</si>
  <si>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</si>
  <si>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</si>
  <si>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</si>
  <si>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</si>
  <si>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</si>
  <si>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</si>
  <si>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</si>
  <si>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</si>
  <si>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</si>
  <si>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</si>
  <si>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</si>
  <si>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</si>
  <si>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</si>
  <si>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</si>
  <si>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</si>
  <si>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</si>
  <si>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</si>
  <si>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</si>
  <si>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</si>
  <si>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</si>
  <si>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</si>
  <si>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</si>
  <si>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</si>
  <si>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</si>
  <si>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</si>
  <si>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</si>
  <si>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</si>
  <si>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</si>
  <si>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</si>
  <si>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</si>
  <si>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</si>
  <si>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</si>
  <si>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</si>
  <si>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</si>
  <si>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</si>
  <si>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</si>
  <si>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</si>
  <si>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</si>
  <si>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</si>
  <si>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</si>
  <si>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</si>
  <si>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</si>
  <si>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</si>
  <si>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</si>
  <si>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</si>
  <si>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</si>
  <si>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</si>
  <si>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</si>
  <si>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</si>
  <si>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</si>
  <si>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</si>
  <si>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</si>
  <si>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</si>
  <si>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</si>
  <si>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</si>
  <si>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</si>
  <si>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</si>
  <si>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</si>
  <si>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</si>
  <si>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</si>
  <si>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</si>
  <si>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</si>
  <si>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</si>
  <si>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</si>
  <si>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</si>
  <si>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</si>
  <si>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</si>
  <si>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</si>
  <si>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</si>
  <si>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</si>
  <si>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</si>
  <si>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</si>
  <si>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</si>
  <si>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</si>
  <si>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</si>
  <si>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</si>
  <si>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</si>
  <si>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</si>
  <si>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</si>
  <si>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</si>
  <si>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</si>
  <si>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</si>
  <si>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</si>
  <si>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</si>
  <si>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</si>
  <si>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</si>
  <si>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</si>
  <si>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</si>
  <si>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</si>
  <si>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</si>
  <si>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</si>
  <si>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</si>
  <si>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</si>
  <si>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</si>
  <si>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</si>
  <si>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</si>
  <si>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</si>
  <si>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</si>
  <si>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</si>
  <si>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</si>
  <si>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</si>
  <si>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</si>
  <si>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</si>
  <si>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</si>
  <si>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</si>
  <si>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</si>
  <si>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</si>
  <si>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</si>
  <si>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</si>
  <si>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</si>
  <si>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</si>
  <si>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</si>
  <si>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</si>
  <si>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</si>
  <si>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</si>
  <si>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</si>
  <si>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</si>
  <si>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</si>
  <si>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</si>
  <si>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</si>
  <si>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</si>
  <si>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</si>
  <si>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</si>
  <si>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</si>
  <si>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</si>
  <si>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</si>
  <si>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</si>
  <si>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</si>
  <si>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</si>
  <si>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</si>
  <si>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</si>
  <si>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</si>
  <si>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</si>
  <si>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</si>
  <si>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</si>
  <si>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</si>
  <si>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</si>
  <si>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</si>
  <si>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</si>
  <si>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</si>
  <si>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</si>
  <si>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</si>
  <si>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</si>
  <si>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</si>
  <si>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</si>
  <si>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</si>
  <si>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</si>
  <si>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</si>
  <si>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</si>
  <si>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</si>
  <si>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</si>
  <si>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</si>
  <si>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</si>
  <si>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</si>
  <si>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</si>
  <si>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</si>
  <si>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</si>
  <si>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</si>
  <si>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</si>
  <si>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</si>
  <si>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</si>
  <si>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</si>
  <si>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</si>
  <si>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</si>
  <si>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</si>
  <si>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</si>
  <si>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</si>
  <si>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</si>
  <si>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</si>
  <si>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</si>
  <si>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</si>
  <si>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</si>
  <si>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</si>
  <si>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</si>
  <si>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</si>
  <si>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</si>
  <si>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</si>
  <si>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</si>
  <si>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</si>
  <si>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</si>
  <si>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</si>
  <si>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</si>
  <si>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</si>
  <si>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</si>
  <si>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</si>
  <si>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</si>
  <si>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</si>
  <si>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</si>
  <si>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</si>
  <si>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</si>
  <si>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</si>
  <si>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</si>
  <si>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</si>
  <si>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</si>
  <si>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</si>
  <si>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</si>
  <si>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</si>
  <si>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</si>
  <si>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</si>
  <si>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</si>
  <si>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</si>
  <si>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</si>
  <si>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</si>
  <si>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</si>
  <si>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</si>
  <si>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</si>
  <si>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</si>
  <si>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</si>
  <si>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</si>
  <si>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</si>
  <si>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</si>
  <si>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</si>
  <si>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</si>
  <si>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</si>
  <si>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</si>
  <si>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</si>
  <si>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</si>
  <si>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</si>
  <si>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</si>
  <si>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</si>
  <si>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</si>
  <si>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</si>
  <si>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</si>
  <si>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</si>
  <si>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</si>
  <si>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</si>
  <si>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</si>
  <si>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</si>
  <si>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</si>
  <si>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</si>
  <si>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</si>
  <si>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</si>
  <si>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</si>
  <si>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</si>
  <si>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</si>
  <si>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</si>
  <si>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</si>
  <si>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</si>
  <si>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</si>
  <si>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</si>
  <si>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</si>
  <si>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</si>
  <si>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</si>
  <si>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</si>
  <si>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</si>
  <si>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</si>
  <si>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</si>
  <si>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</si>
  <si>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</si>
  <si>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</si>
  <si>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</si>
  <si>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</si>
  <si>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</si>
  <si>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</si>
  <si>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</si>
  <si>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</si>
  <si>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</si>
  <si>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</si>
  <si>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</si>
  <si>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</si>
  <si>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</si>
  <si>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</si>
  <si>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</si>
  <si>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</si>
  <si>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</si>
  <si>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</si>
  <si>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</si>
  <si>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</si>
  <si>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</si>
  <si>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</si>
  <si>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</si>
  <si>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</si>
  <si>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</si>
  <si>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</si>
  <si>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</si>
  <si>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</si>
  <si>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</si>
  <si>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</si>
  <si>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</si>
  <si>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</si>
  <si>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</si>
  <si>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</si>
  <si>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</si>
  <si>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</si>
  <si>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</si>
  <si>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</si>
  <si>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</si>
  <si>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</si>
  <si>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</si>
  <si>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</si>
  <si>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</si>
  <si>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</si>
  <si>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</si>
  <si>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</si>
  <si>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</si>
  <si>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</si>
  <si>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</si>
  <si>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</si>
  <si>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</si>
  <si>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</si>
  <si>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</si>
  <si>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</si>
  <si>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</si>
  <si>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</si>
  <si>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</si>
  <si>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</si>
  <si>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</si>
  <si>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</si>
  <si>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</si>
  <si>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</si>
  <si>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</si>
  <si>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</si>
  <si>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</si>
  <si>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</si>
  <si>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</si>
  <si>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</si>
  <si>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</si>
  <si>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</si>
  <si>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</si>
  <si>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</si>
  <si>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</si>
  <si>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</si>
  <si>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</si>
  <si>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</si>
  <si>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</si>
  <si>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</si>
  <si>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</si>
  <si>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</si>
  <si>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</si>
  <si>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</si>
  <si>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</si>
  <si>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</si>
  <si>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</si>
  <si>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</si>
  <si>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</si>
  <si>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</si>
  <si>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</si>
  <si>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</si>
  <si>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</si>
  <si>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</si>
  <si>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</si>
  <si>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</si>
  <si>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</si>
  <si>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</si>
  <si>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</si>
  <si>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</si>
  <si>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</si>
  <si>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</si>
  <si>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</si>
  <si>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</si>
  <si>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</si>
  <si>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</si>
  <si>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</si>
  <si>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</si>
  <si>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</si>
  <si>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</si>
  <si>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</si>
  <si>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</si>
  <si>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</si>
  <si>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</si>
  <si>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</si>
  <si>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</si>
  <si>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</si>
  <si>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</si>
  <si>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</si>
  <si>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</si>
  <si>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</si>
  <si>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</si>
  <si>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</si>
  <si>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</si>
  <si>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</si>
  <si>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</si>
  <si>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</si>
  <si>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</si>
  <si>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</si>
  <si>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</si>
  <si>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</si>
  <si>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</si>
  <si>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</si>
  <si>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</si>
  <si>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</si>
  <si>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</si>
  <si>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</si>
  <si>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</si>
  <si>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</si>
  <si>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</si>
  <si>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</si>
  <si>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</si>
  <si>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</si>
  <si>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</si>
  <si>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</si>
  <si>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</si>
  <si>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</si>
  <si>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</si>
  <si>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</si>
  <si>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</si>
  <si>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</si>
  <si>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</si>
  <si>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</si>
  <si>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</si>
  <si>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</si>
  <si>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</si>
  <si>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</si>
  <si>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</si>
  <si>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</si>
  <si>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</si>
  <si>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</si>
  <si>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</si>
  <si>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</si>
  <si>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</si>
  <si>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</si>
  <si>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</si>
  <si>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</si>
  <si>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</si>
  <si>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</si>
  <si>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</si>
  <si>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</si>
  <si>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</si>
  <si>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</si>
  <si>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</si>
  <si>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</si>
  <si>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</si>
  <si>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</si>
  <si>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</si>
  <si>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</si>
  <si>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</si>
  <si>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</si>
  <si>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</si>
  <si>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</si>
  <si>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</si>
  <si>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</si>
  <si>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</si>
  <si>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</si>
  <si>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</si>
  <si>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</si>
  <si>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</si>
  <si>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</si>
  <si>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</si>
  <si>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</si>
  <si>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</si>
  <si>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</si>
  <si>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</si>
  <si>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</si>
  <si>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</si>
  <si>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</si>
  <si>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</si>
  <si>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</si>
  <si>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</si>
  <si>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</si>
  <si>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</si>
  <si>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</si>
  <si>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</si>
  <si>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</si>
  <si>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</si>
  <si>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</si>
  <si>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</si>
  <si>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</si>
  <si>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</si>
  <si>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</si>
  <si>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</si>
  <si>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</si>
  <si>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</si>
  <si>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</si>
  <si>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</si>
  <si>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</si>
  <si>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</si>
  <si>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</si>
  <si>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</si>
  <si>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</si>
  <si>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</si>
  <si>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</si>
  <si>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</si>
  <si>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</si>
  <si>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</si>
  <si>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</si>
  <si>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</si>
  <si>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</si>
  <si>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</si>
  <si>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</si>
  <si>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</si>
  <si>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</si>
  <si>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</si>
  <si>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</si>
  <si>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</si>
  <si>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</si>
  <si>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</si>
  <si>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</si>
  <si>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</si>
  <si>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</si>
  <si>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</si>
  <si>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</si>
  <si>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</si>
  <si>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</si>
  <si>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</si>
  <si>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</si>
  <si>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</si>
  <si>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</si>
  <si>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</si>
  <si>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</si>
  <si>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</si>
  <si>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</si>
  <si>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</si>
  <si>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</si>
  <si>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</si>
  <si>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</si>
  <si>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</si>
  <si>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</si>
  <si>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</si>
  <si>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</si>
  <si>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</si>
  <si>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</si>
  <si>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</si>
  <si>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</si>
  <si>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</si>
  <si>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</si>
  <si>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</si>
  <si>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</si>
  <si>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</si>
  <si>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</si>
  <si>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</si>
  <si>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</si>
  <si>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</si>
  <si>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</si>
  <si>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</si>
  <si>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</si>
  <si>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</si>
  <si>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</si>
  <si>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</si>
  <si>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</si>
  <si>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</si>
  <si>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</si>
  <si>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</si>
  <si>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</si>
  <si>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</si>
  <si>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</si>
  <si>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</si>
  <si>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</si>
  <si>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</si>
  <si>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</si>
  <si>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</si>
  <si>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</si>
  <si>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</si>
  <si>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</si>
  <si>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</si>
  <si>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</si>
  <si>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</si>
  <si>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</si>
  <si>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</si>
  <si>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</si>
  <si>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</si>
  <si>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</si>
  <si>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</si>
  <si>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</si>
  <si>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</si>
  <si>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</si>
  <si>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</si>
  <si>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</si>
  <si>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</si>
  <si>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</si>
  <si>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</si>
  <si>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</si>
  <si>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</si>
  <si>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</si>
  <si>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</si>
  <si>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</si>
  <si>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</si>
  <si>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</si>
  <si>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</si>
  <si>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</si>
  <si>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</si>
  <si>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</si>
  <si>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</si>
  <si>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</si>
  <si>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</si>
  <si>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</si>
  <si>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</si>
  <si>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</si>
  <si>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</si>
  <si>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</si>
  <si>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</si>
  <si>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</si>
  <si>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</si>
  <si>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</si>
  <si>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</si>
  <si>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</si>
  <si>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</si>
  <si>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</si>
  <si>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</si>
  <si>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</si>
  <si>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</si>
  <si>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</si>
  <si>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</si>
  <si>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</si>
  <si>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</si>
  <si>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</si>
  <si>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</si>
  <si>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</si>
  <si>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</si>
  <si>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</si>
  <si>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</si>
  <si>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</si>
  <si>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</si>
  <si>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</si>
  <si>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</si>
  <si>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</si>
  <si>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</si>
  <si>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</si>
  <si>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</si>
  <si>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</si>
  <si>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</si>
  <si>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</si>
  <si>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</si>
  <si>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</si>
  <si>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</si>
  <si>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</si>
  <si>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</si>
  <si>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</si>
  <si>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</si>
  <si>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</si>
  <si>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</si>
  <si>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</si>
  <si>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</si>
  <si>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</si>
  <si>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</si>
  <si>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</si>
  <si>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</si>
  <si>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</si>
  <si>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</si>
  <si>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</si>
  <si>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</si>
  <si>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</si>
  <si>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</si>
  <si>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</si>
  <si>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</si>
  <si>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</si>
  <si>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</si>
  <si>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</si>
  <si>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</si>
  <si>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</si>
  <si>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</si>
  <si>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</si>
  <si>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</si>
  <si>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</si>
  <si>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</si>
  <si>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</si>
  <si>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</si>
  <si>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</si>
  <si>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</si>
  <si>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</si>
  <si>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</si>
  <si>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</si>
  <si>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</si>
  <si>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</si>
  <si>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</si>
  <si>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</si>
  <si>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</si>
  <si>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</si>
  <si>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</si>
  <si>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</si>
  <si>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</si>
  <si>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</si>
  <si>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</si>
  <si>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</si>
  <si>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</si>
  <si>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</si>
  <si>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</si>
  <si>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</si>
  <si>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</si>
  <si>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</si>
  <si>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</si>
  <si>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</si>
  <si>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</si>
  <si>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</si>
  <si>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</si>
  <si>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</si>
  <si>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</si>
  <si>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</si>
  <si>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</si>
  <si>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</si>
  <si>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</si>
  <si>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</si>
  <si>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</si>
  <si>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</si>
  <si>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</si>
  <si>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</si>
  <si>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</si>
  <si>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</si>
  <si>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</si>
  <si>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</si>
  <si>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</si>
  <si>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</si>
  <si>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</si>
  <si>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</si>
  <si>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</si>
  <si>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</si>
  <si>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</si>
  <si>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</si>
  <si>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</si>
  <si>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</si>
  <si>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</si>
  <si>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</si>
  <si>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</si>
  <si>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</si>
  <si>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</si>
  <si>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</si>
  <si>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</si>
  <si>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</si>
  <si>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</si>
  <si>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</si>
  <si>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</si>
  <si>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</si>
  <si>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</si>
  <si>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</si>
  <si>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</si>
  <si>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</si>
  <si>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</si>
  <si>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</si>
  <si>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</si>
  <si>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</si>
  <si>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</si>
  <si>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</si>
  <si>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</si>
  <si>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</si>
  <si>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</si>
  <si>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</si>
  <si>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</si>
  <si>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</si>
  <si>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</si>
  <si>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</si>
  <si>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</si>
  <si>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</si>
  <si>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</si>
  <si>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</si>
  <si>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</si>
  <si>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</si>
  <si>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</si>
  <si>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</si>
  <si>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</si>
  <si>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</si>
  <si>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</si>
  <si>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</si>
  <si>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</si>
  <si>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</si>
  <si>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</si>
  <si>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</si>
  <si>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</si>
  <si>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</si>
  <si>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</si>
  <si>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</si>
  <si>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</si>
  <si>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</si>
  <si>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</si>
  <si>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</si>
  <si>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</si>
  <si>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</si>
  <si>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</si>
  <si>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</si>
  <si>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</si>
  <si>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</si>
  <si>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</si>
  <si>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</si>
  <si>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</si>
  <si>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</si>
  <si>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</si>
  <si>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</si>
  <si>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</si>
  <si>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</si>
  <si>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</si>
  <si>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</si>
  <si>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</si>
  <si>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</si>
  <si>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</si>
  <si>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</si>
  <si>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</si>
  <si>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</si>
  <si>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</si>
  <si>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</si>
  <si>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</si>
  <si>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</si>
  <si>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</si>
  <si>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</si>
  <si>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</si>
  <si>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</si>
  <si>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</si>
  <si>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</si>
  <si>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</si>
  <si>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</si>
  <si>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</si>
  <si>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</si>
  <si>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</si>
  <si>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</si>
  <si>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</si>
  <si>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</si>
  <si>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</si>
  <si>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</si>
  <si>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</si>
  <si>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</si>
  <si>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</si>
  <si>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</si>
  <si>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</si>
  <si>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</si>
  <si>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</si>
  <si>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</si>
  <si>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</si>
  <si>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</si>
  <si>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</si>
  <si>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</si>
  <si>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</si>
  <si>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</si>
  <si>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</si>
  <si>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</si>
  <si>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</si>
  <si>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</si>
  <si>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</si>
  <si>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</si>
  <si>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</si>
  <si>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</si>
  <si>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</si>
  <si>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</si>
  <si>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</si>
  <si>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</si>
  <si>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</si>
  <si>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</si>
  <si>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</si>
  <si>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</si>
  <si>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</si>
  <si>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</si>
  <si>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</si>
  <si>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</si>
  <si>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</si>
  <si>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</si>
  <si>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</si>
  <si>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</si>
  <si>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</si>
  <si>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</si>
  <si>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</si>
  <si>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</si>
  <si>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</si>
  <si>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</si>
  <si>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</si>
  <si>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</si>
  <si>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</si>
  <si>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</si>
  <si>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</si>
  <si>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</si>
  <si>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</si>
  <si>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</si>
  <si>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</si>
  <si>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</si>
  <si>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</si>
  <si>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</si>
  <si>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</si>
  <si>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</si>
  <si>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</si>
  <si>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</si>
  <si>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</si>
  <si>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</si>
  <si>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</si>
  <si>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</si>
  <si>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</si>
  <si>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</si>
  <si>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</si>
  <si>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</si>
  <si>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</si>
  <si>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</si>
  <si>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</si>
  <si>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</si>
  <si>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</si>
  <si>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</si>
  <si>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</si>
  <si>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</si>
  <si>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</si>
  <si>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</si>
  <si>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</si>
  <si>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</si>
  <si>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</si>
  <si>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</si>
  <si>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</si>
  <si>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</si>
  <si>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</si>
  <si>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</si>
  <si>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</si>
  <si>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</si>
  <si>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</si>
  <si>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</si>
  <si>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</si>
  <si>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</si>
  <si>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</si>
  <si>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</si>
  <si>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</si>
  <si>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</si>
  <si>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</si>
  <si>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</si>
  <si>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</si>
  <si>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</si>
  <si>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</si>
  <si>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</si>
  <si>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</si>
  <si>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</si>
  <si>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</si>
  <si>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</si>
  <si>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</si>
  <si>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</si>
  <si>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</si>
  <si>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</si>
  <si>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</si>
  <si>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</si>
  <si>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</si>
  <si>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</si>
  <si>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</si>
  <si>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</si>
  <si>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</si>
  <si>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</si>
  <si>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</si>
  <si>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</si>
  <si>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</si>
  <si>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</si>
  <si>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</si>
  <si>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</si>
  <si>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</si>
  <si>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</si>
  <si>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</si>
  <si>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</si>
  <si>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</si>
  <si>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</si>
  <si>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</si>
  <si>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</si>
  <si>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</si>
  <si>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</si>
  <si>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</si>
  <si>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</si>
  <si>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</si>
  <si>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</si>
  <si>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</si>
  <si>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</si>
  <si>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</si>
  <si>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</si>
  <si>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</si>
  <si>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</si>
  <si>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</si>
  <si>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</si>
  <si>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</si>
  <si>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</si>
  <si>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</si>
  <si>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</si>
  <si>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</si>
  <si>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</si>
  <si>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</si>
  <si>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</si>
  <si>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</si>
  <si>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</si>
  <si>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</si>
  <si>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</si>
  <si>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</si>
  <si>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</si>
  <si>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</si>
  <si>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</si>
  <si>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</si>
  <si>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</si>
  <si>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</si>
  <si>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</si>
  <si>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</si>
  <si>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</si>
  <si>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</si>
  <si>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</si>
  <si>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</si>
  <si>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</si>
  <si>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</si>
  <si>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</si>
  <si>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</si>
  <si>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</si>
  <si>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</si>
  <si>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</si>
  <si>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</si>
  <si>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</si>
  <si>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</si>
  <si>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</si>
  <si>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</si>
  <si>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</si>
  <si>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</si>
  <si>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</si>
  <si>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</si>
  <si>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</si>
  <si>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</si>
  <si>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</si>
  <si>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</si>
  <si>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</si>
  <si>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</si>
  <si>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</si>
  <si>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</si>
  <si>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</si>
  <si>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</si>
  <si>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</si>
  <si>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</si>
  <si>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</si>
  <si>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</si>
  <si>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</si>
  <si>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</si>
  <si>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</si>
  <si>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</si>
  <si>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</si>
  <si>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</si>
  <si>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</si>
  <si>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</si>
  <si>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</si>
  <si>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</si>
  <si>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</si>
  <si>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</si>
  <si>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</si>
  <si>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</si>
  <si>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</si>
  <si>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</si>
  <si>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</si>
  <si>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</si>
  <si>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</si>
  <si>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</si>
  <si>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</si>
  <si>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</si>
  <si>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</si>
  <si>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</si>
  <si>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</si>
  <si>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</si>
  <si>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</si>
  <si>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</si>
  <si>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</si>
  <si>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</si>
  <si>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</si>
  <si>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</si>
  <si>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</si>
  <si>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</si>
  <si>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</si>
  <si>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</si>
  <si>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</si>
  <si>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</si>
  <si>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</si>
  <si>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</si>
  <si>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</si>
  <si>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</si>
  <si>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</si>
  <si>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</si>
  <si>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</si>
  <si>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</si>
  <si>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</si>
  <si>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</si>
  <si>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</si>
  <si>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</si>
  <si>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</si>
  <si>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</si>
  <si>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</si>
  <si>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</si>
  <si>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</si>
  <si>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</si>
  <si>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</si>
  <si>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</si>
  <si>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</si>
  <si>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</si>
  <si>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</si>
  <si>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</si>
  <si>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</si>
  <si>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</si>
  <si>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</si>
  <si>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</si>
  <si>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</si>
  <si>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</si>
  <si>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</si>
  <si>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</si>
  <si>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</si>
  <si>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</si>
  <si>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</si>
  <si>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</si>
  <si>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</si>
  <si>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</si>
  <si>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</si>
  <si>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</si>
  <si>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</si>
  <si>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</si>
  <si>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</si>
  <si>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</si>
  <si>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</si>
  <si>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</si>
  <si>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</si>
  <si>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</si>
  <si>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</si>
  <si>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</si>
  <si>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</si>
  <si>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</si>
  <si>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</si>
  <si>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</si>
  <si>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</si>
  <si>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</si>
  <si>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</si>
  <si>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</si>
  <si>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</si>
  <si>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</si>
  <si>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</si>
  <si>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</si>
  <si>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</si>
  <si>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</si>
  <si>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</si>
  <si>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</si>
  <si>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</si>
  <si>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</si>
  <si>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</si>
  <si>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</si>
  <si>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</si>
  <si>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</si>
  <si>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</si>
  <si>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</si>
  <si>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</si>
  <si>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</si>
  <si>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</si>
  <si>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</si>
  <si>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</si>
  <si>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</si>
  <si>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</si>
  <si>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</si>
  <si>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</si>
  <si>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</si>
  <si>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</si>
  <si>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</si>
  <si>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</si>
  <si>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</si>
  <si>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</si>
  <si>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</si>
  <si>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</si>
  <si>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</si>
  <si>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</si>
  <si>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</si>
  <si>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</si>
  <si>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</si>
  <si>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</si>
  <si>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</si>
  <si>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</si>
  <si>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</si>
  <si>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</si>
  <si>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</si>
  <si>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</si>
  <si>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</si>
  <si>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</si>
  <si>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</si>
  <si>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</si>
  <si>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</si>
  <si>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</si>
  <si>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</si>
  <si>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</si>
  <si>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</si>
  <si>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</si>
  <si>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</si>
  <si>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</si>
  <si>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</si>
  <si>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</si>
  <si>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</si>
  <si>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</si>
  <si>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</si>
  <si>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</si>
  <si>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</si>
  <si>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</si>
  <si>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</si>
  <si>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</si>
  <si>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</si>
  <si>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</si>
  <si>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</si>
  <si>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</si>
  <si>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</si>
  <si>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</si>
  <si>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</si>
  <si>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</si>
  <si>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</si>
  <si>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</si>
  <si>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</si>
  <si>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</si>
  <si>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</si>
  <si>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</si>
  <si>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</si>
  <si>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</si>
  <si>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</si>
  <si>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</si>
  <si>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</si>
  <si>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</si>
  <si>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</si>
  <si>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</si>
  <si>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</si>
  <si>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</si>
  <si>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</si>
  <si>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</si>
  <si>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</si>
  <si>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</si>
  <si>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</si>
  <si>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</si>
  <si>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</si>
  <si>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</si>
  <si>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</si>
  <si>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</si>
  <si>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</si>
  <si>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</si>
  <si>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</si>
  <si>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</si>
  <si>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</si>
  <si>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</si>
  <si>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</si>
  <si>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</si>
  <si>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</si>
  <si>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</si>
  <si>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</si>
  <si>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</si>
  <si>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</si>
  <si>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</si>
  <si>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</si>
  <si>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</si>
  <si>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</si>
  <si>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</si>
  <si>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</si>
  <si>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</si>
  <si>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</si>
  <si>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</si>
  <si>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</si>
  <si>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</si>
  <si>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</si>
  <si>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</si>
  <si>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</si>
  <si>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</si>
  <si>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</si>
  <si>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</si>
  <si>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</si>
  <si>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</si>
  <si>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</si>
  <si>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</si>
  <si>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</si>
  <si>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</si>
  <si>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</si>
  <si>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</si>
  <si>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</si>
  <si>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</si>
  <si>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</si>
  <si>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</si>
  <si>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</si>
  <si>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</si>
  <si>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</si>
  <si>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</si>
  <si>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</si>
  <si>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</si>
  <si>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</si>
  <si>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</si>
  <si>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</si>
  <si>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</si>
  <si>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</si>
  <si>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</si>
  <si>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</si>
  <si>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</si>
  <si>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</si>
  <si>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</si>
  <si>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</si>
  <si>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</si>
  <si>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</si>
  <si>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</si>
  <si>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</si>
  <si>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</si>
  <si>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</si>
  <si>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</si>
  <si>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</si>
  <si>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</si>
  <si>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</si>
  <si>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</si>
  <si>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</si>
  <si>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</si>
  <si>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</si>
  <si>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</si>
  <si>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</si>
  <si>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</si>
  <si>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</si>
  <si>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</si>
  <si>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</si>
  <si>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</si>
  <si>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</si>
  <si>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</si>
  <si>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</si>
  <si>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</si>
  <si>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</si>
  <si>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</si>
  <si>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</si>
  <si>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</si>
  <si>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</si>
  <si>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</si>
  <si>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</si>
  <si>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</si>
  <si>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</si>
  <si>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</si>
  <si>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</si>
  <si>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</si>
  <si>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</si>
  <si>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</si>
  <si>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</si>
  <si>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</si>
  <si>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</si>
  <si>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</si>
  <si>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</si>
  <si>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</si>
  <si>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</si>
  <si>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</si>
  <si>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</si>
  <si>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</si>
  <si>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</si>
  <si>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</si>
  <si>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</si>
  <si>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</si>
  <si>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</si>
  <si>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</si>
  <si>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</si>
  <si>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</si>
  <si>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</si>
  <si>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</si>
  <si>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</si>
  <si>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</si>
  <si>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</si>
  <si>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</si>
  <si>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</si>
  <si>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</si>
  <si>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</si>
  <si>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</si>
  <si>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</si>
  <si>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</si>
  <si>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</si>
  <si>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</si>
  <si>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</si>
  <si>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</si>
  <si>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</si>
  <si>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</si>
  <si>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</si>
  <si>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</si>
  <si>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</si>
  <si>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</si>
  <si>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</si>
  <si>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</si>
  <si>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</si>
  <si>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</si>
  <si>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</si>
  <si>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</si>
  <si>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</si>
  <si>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</si>
  <si>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</si>
  <si>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</si>
  <si>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</si>
  <si>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</si>
  <si>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</si>
  <si>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</si>
  <si>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</si>
  <si>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</si>
  <si>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</si>
  <si>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</si>
  <si>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</si>
  <si>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</si>
  <si>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</si>
  <si>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</si>
  <si>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</si>
  <si>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</si>
  <si>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</si>
  <si>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</si>
  <si>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</si>
  <si>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</si>
  <si>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</si>
  <si>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</si>
  <si>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</si>
  <si>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</si>
  <si>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</si>
  <si>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</si>
  <si>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</si>
  <si>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</si>
  <si>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</si>
  <si>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</si>
  <si>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</si>
  <si>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</si>
  <si>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</si>
  <si>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</si>
  <si>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</si>
  <si>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</si>
  <si>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</si>
  <si>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</si>
  <si>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</si>
  <si>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</si>
  <si>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</si>
  <si>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</si>
  <si>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</si>
  <si>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</si>
  <si>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</si>
  <si>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</si>
  <si>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</si>
  <si>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</si>
  <si>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</si>
  <si>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</si>
  <si>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</si>
  <si>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</si>
  <si>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</si>
  <si>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</si>
  <si>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</si>
  <si>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</si>
  <si>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</si>
  <si>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</si>
  <si>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</si>
  <si>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</si>
  <si>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</si>
  <si>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</si>
  <si>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</si>
  <si>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</si>
  <si>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</si>
  <si>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</si>
  <si>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</si>
  <si>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</si>
  <si>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</si>
  <si>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</si>
  <si>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</si>
  <si>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</si>
  <si>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</si>
  <si>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</si>
  <si>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</si>
  <si>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</si>
  <si>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</si>
  <si>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</si>
  <si>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</si>
  <si>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</si>
  <si>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</si>
  <si>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</si>
  <si>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</si>
  <si>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</si>
  <si>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</si>
  <si>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</si>
  <si>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</si>
  <si>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</si>
  <si>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</si>
  <si>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</si>
  <si>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</si>
  <si>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</si>
  <si>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</si>
  <si>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</si>
  <si>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</si>
  <si>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</si>
  <si>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</si>
  <si>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</si>
  <si>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</si>
  <si>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</si>
  <si>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</si>
  <si>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</si>
  <si>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</si>
  <si>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</si>
  <si>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</si>
  <si>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</si>
  <si>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</si>
  <si>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</si>
  <si>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</si>
  <si>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</si>
  <si>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</si>
  <si>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</si>
  <si>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</si>
  <si>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</si>
  <si>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</si>
  <si>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</si>
  <si>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</si>
  <si>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</si>
  <si>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</si>
  <si>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</si>
  <si>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</si>
  <si>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</si>
  <si>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</si>
  <si>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</si>
  <si>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</si>
  <si>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</si>
  <si>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</si>
  <si>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</si>
  <si>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</si>
  <si>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</si>
  <si>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</si>
  <si>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</si>
  <si>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</si>
  <si>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</si>
  <si>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</si>
  <si>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</si>
  <si>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</si>
  <si>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</si>
  <si>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</si>
  <si>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</si>
  <si>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</si>
  <si>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</si>
  <si>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</si>
  <si>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</si>
  <si>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</si>
  <si>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</si>
  <si>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</si>
  <si>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</si>
  <si>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</si>
  <si>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</si>
  <si>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</si>
  <si>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</si>
  <si>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</si>
  <si>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</si>
  <si>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</si>
  <si>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</si>
  <si>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</si>
  <si>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</si>
  <si>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</si>
  <si>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</si>
  <si>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</si>
  <si>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</si>
  <si>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</si>
  <si>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</si>
  <si>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</si>
  <si>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</si>
  <si>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</si>
  <si>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</si>
  <si>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</si>
  <si>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</si>
  <si>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</si>
  <si>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</si>
  <si>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</si>
  <si>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</si>
  <si>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</si>
  <si>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</si>
  <si>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</si>
  <si>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</si>
  <si>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</si>
  <si>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</si>
  <si>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</si>
  <si>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</si>
  <si>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</si>
  <si>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</si>
  <si>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</si>
  <si>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</si>
  <si>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</si>
  <si>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</si>
  <si>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</si>
  <si>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</si>
  <si>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</si>
  <si>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</si>
  <si>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</si>
  <si>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</si>
  <si>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</si>
  <si>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</si>
  <si>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</si>
  <si>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</si>
  <si>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</si>
  <si>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</si>
  <si>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</si>
  <si>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</si>
  <si>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</si>
  <si>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</si>
  <si>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</si>
  <si>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</si>
  <si>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</si>
  <si>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</si>
  <si>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</si>
  <si>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</si>
  <si>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</si>
  <si>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</si>
  <si>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</si>
  <si>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</si>
  <si>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</si>
  <si>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</si>
  <si>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</si>
  <si>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</si>
  <si>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</si>
  <si>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</si>
  <si>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</si>
  <si>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</si>
  <si>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</si>
  <si>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</si>
  <si>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</si>
  <si>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</si>
  <si>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</si>
  <si>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</si>
  <si>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</si>
  <si>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</si>
  <si>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</si>
  <si>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</si>
  <si>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</si>
  <si>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</si>
  <si>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</si>
  <si>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</si>
  <si>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</si>
  <si>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</si>
  <si>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</si>
  <si>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</si>
  <si>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</si>
  <si>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</si>
  <si>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</si>
  <si>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</si>
  <si>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</si>
  <si>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</si>
  <si>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</si>
  <si>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</si>
  <si>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</si>
  <si>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</si>
  <si>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</si>
  <si>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</si>
  <si>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</si>
  <si>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</si>
  <si>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</si>
  <si>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</si>
  <si>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</si>
  <si>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</si>
  <si>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</si>
  <si>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</si>
  <si>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</si>
  <si>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</si>
  <si>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</si>
  <si>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</si>
  <si>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</si>
  <si>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</si>
  <si>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</si>
  <si>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</si>
  <si>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</si>
  <si>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</si>
  <si>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</si>
  <si>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</si>
  <si>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</si>
  <si>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</si>
  <si>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</si>
  <si>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</si>
  <si>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</si>
  <si>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</si>
  <si>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</si>
  <si>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</si>
  <si>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</si>
  <si>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</si>
  <si>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</si>
  <si>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</si>
  <si>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</si>
  <si>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</si>
  <si>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</si>
  <si>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</si>
  <si>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</si>
  <si>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</si>
  <si>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</si>
  <si>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</si>
  <si>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</si>
  <si>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</si>
  <si>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</si>
  <si>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</si>
  <si>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</si>
  <si>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</si>
  <si>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</si>
  <si>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</si>
  <si>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</si>
  <si>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</si>
  <si>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</si>
  <si>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</si>
  <si>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</si>
  <si>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</si>
  <si>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</si>
  <si>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</si>
  <si>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</si>
  <si>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</si>
  <si>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</si>
  <si>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</si>
  <si>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</si>
  <si>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</si>
  <si>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</si>
  <si>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</si>
  <si>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</si>
  <si>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</si>
  <si>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</si>
  <si>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</si>
  <si>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</si>
  <si>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</si>
  <si>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</si>
  <si>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</si>
  <si>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</si>
  <si>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</si>
  <si>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</si>
  <si>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</si>
  <si>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</si>
  <si>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</si>
  <si>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</si>
  <si>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</si>
  <si>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</si>
  <si>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</si>
  <si>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</si>
  <si>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</si>
  <si>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</si>
  <si>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</si>
  <si>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</si>
  <si>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</si>
  <si>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</si>
  <si>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</si>
  <si>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</si>
  <si>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</si>
  <si>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</si>
  <si>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</si>
  <si>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</si>
  <si>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</si>
  <si>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</si>
  <si>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</si>
  <si>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</si>
  <si>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</si>
  <si>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</si>
  <si>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</si>
  <si>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</si>
  <si>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</si>
  <si>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</si>
  <si>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</si>
  <si>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</si>
  <si>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</si>
  <si>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</si>
  <si>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</si>
  <si>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</si>
  <si>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</si>
  <si>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</si>
  <si>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</si>
  <si>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</si>
  <si>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</si>
  <si>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</si>
  <si>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</si>
  <si>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</si>
  <si>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</si>
  <si>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</si>
  <si>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</si>
  <si>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</si>
  <si>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</si>
  <si>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</si>
  <si>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</si>
  <si>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</si>
  <si>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</si>
  <si>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</si>
  <si>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</si>
  <si>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</si>
  <si>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</si>
  <si>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</si>
  <si>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</si>
  <si>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</si>
  <si>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</si>
  <si>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</si>
  <si>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</si>
  <si>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</si>
  <si>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</si>
  <si>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</si>
  <si>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</si>
  <si>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</si>
  <si>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</si>
  <si>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</si>
  <si>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</si>
  <si>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</si>
  <si>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</si>
  <si>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</si>
  <si>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</si>
  <si>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</si>
  <si>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</si>
  <si>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</si>
  <si>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</si>
  <si>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</si>
  <si>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</si>
  <si>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</si>
  <si>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</si>
  <si>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</si>
  <si>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</si>
  <si>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</si>
  <si>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</si>
  <si>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</si>
  <si>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</si>
  <si>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</si>
  <si>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</si>
  <si>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</si>
  <si>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</si>
  <si>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</si>
  <si>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</si>
  <si>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</si>
  <si>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</si>
  <si>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</si>
  <si>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</si>
  <si>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</si>
  <si>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</si>
  <si>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</si>
  <si>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</si>
  <si>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</si>
  <si>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</si>
  <si>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</si>
  <si>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</si>
  <si>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</si>
  <si>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</si>
  <si>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</si>
  <si>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</si>
  <si>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</si>
  <si>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</si>
  <si>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</si>
  <si>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</si>
  <si>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</si>
  <si>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</si>
  <si>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</si>
  <si>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</si>
  <si>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</si>
  <si>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</si>
  <si>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</si>
  <si>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</si>
  <si>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</si>
  <si>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</si>
  <si>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</si>
  <si>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</si>
  <si>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</si>
  <si>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</si>
  <si>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</si>
  <si>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</si>
  <si>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</si>
  <si>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</si>
  <si>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</si>
  <si>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</si>
  <si>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</si>
  <si>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</si>
  <si>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</si>
  <si>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</si>
  <si>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</si>
  <si>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</si>
  <si>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</si>
  <si>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</si>
  <si>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</si>
  <si>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</si>
  <si>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</si>
  <si>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</si>
  <si>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</si>
  <si>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</si>
  <si>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</si>
  <si>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</si>
  <si>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</si>
  <si>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</si>
  <si>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</si>
  <si>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</si>
  <si>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</si>
  <si>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</si>
  <si>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</si>
  <si>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</si>
  <si>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</si>
  <si>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</si>
  <si>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</si>
  <si>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</si>
  <si>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</si>
  <si>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</si>
  <si>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</si>
  <si>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</si>
  <si>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</si>
  <si>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</si>
  <si>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</si>
  <si>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</si>
  <si>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</si>
  <si>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</si>
  <si>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</si>
  <si>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</si>
  <si>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</si>
  <si>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</si>
  <si>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</si>
  <si>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</si>
  <si>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</si>
  <si>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</si>
  <si>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</si>
  <si>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</si>
  <si>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</si>
  <si>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</si>
  <si>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</si>
  <si>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</si>
  <si>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</si>
  <si>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</si>
  <si>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</si>
  <si>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</si>
  <si>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</si>
  <si>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</si>
  <si>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</si>
  <si>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</si>
  <si>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</si>
  <si>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</si>
  <si>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</si>
  <si>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</si>
  <si>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</si>
  <si>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</si>
  <si>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</si>
  <si>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</si>
  <si>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</si>
  <si>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</si>
  <si>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</si>
  <si>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</si>
  <si>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</si>
  <si>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</si>
  <si>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</si>
  <si>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</si>
  <si>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</si>
  <si>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</si>
  <si>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</si>
  <si>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</si>
  <si>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</si>
  <si>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</si>
  <si>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</si>
  <si>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</si>
  <si>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</si>
  <si>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</si>
  <si>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</si>
  <si>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</si>
  <si>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</si>
  <si>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</si>
  <si>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</si>
  <si>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</si>
  <si>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</si>
  <si>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</si>
  <si>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</si>
  <si>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</si>
  <si>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</si>
  <si>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</si>
  <si>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</si>
  <si>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</si>
  <si>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</si>
  <si>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</si>
  <si>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</si>
  <si>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</si>
  <si>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</si>
  <si>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</si>
  <si>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</si>
  <si>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</si>
  <si>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</si>
  <si>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</si>
  <si>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</si>
  <si>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</si>
  <si>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</si>
  <si>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</si>
  <si>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</si>
  <si>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</si>
  <si>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</si>
  <si>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</si>
  <si>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</si>
  <si>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</si>
  <si>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</si>
  <si>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</si>
  <si>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</si>
  <si>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</si>
  <si>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</si>
  <si>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</si>
  <si>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</si>
  <si>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</si>
  <si>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</si>
  <si>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</si>
  <si>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</si>
  <si>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</si>
  <si>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</si>
  <si>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</si>
  <si>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</si>
  <si>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</si>
  <si>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</si>
  <si>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</si>
  <si>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</si>
  <si>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</si>
  <si>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</si>
  <si>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</si>
  <si>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</si>
  <si>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</si>
  <si>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</si>
  <si>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</si>
  <si>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</si>
  <si>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</si>
  <si>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</si>
  <si>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</si>
  <si>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</si>
  <si>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</si>
  <si>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</si>
  <si>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</si>
  <si>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</si>
  <si>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</si>
  <si>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</si>
  <si>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</si>
  <si>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</si>
  <si>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</si>
  <si>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</si>
  <si>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</si>
  <si>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</si>
  <si>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</si>
  <si>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</si>
  <si>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</si>
  <si>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</si>
  <si>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</si>
  <si>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</si>
  <si>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</si>
  <si>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</si>
  <si>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</si>
  <si>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</si>
  <si>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</si>
  <si>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</si>
  <si>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</si>
  <si>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</si>
  <si>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</si>
  <si>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</si>
  <si>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</si>
  <si>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</si>
  <si>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</si>
  <si>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</si>
  <si>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</si>
  <si>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</si>
  <si>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</si>
  <si>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</si>
  <si>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</si>
  <si>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</si>
  <si>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</si>
  <si>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</si>
  <si>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</si>
  <si>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</si>
  <si>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</si>
  <si>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</si>
  <si>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</si>
  <si>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</si>
  <si>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</si>
  <si>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</si>
  <si>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</si>
  <si>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</si>
  <si>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</si>
  <si>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</si>
  <si>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</si>
  <si>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</si>
  <si>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</si>
  <si>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</si>
  <si>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</si>
  <si>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</si>
  <si>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</si>
  <si>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</si>
  <si>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</si>
  <si>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</si>
  <si>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</si>
  <si>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</si>
  <si>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</si>
  <si>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</si>
  <si>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</si>
  <si>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</si>
  <si>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</si>
  <si>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</si>
  <si>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</si>
  <si>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</si>
  <si>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</si>
  <si>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</si>
  <si>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</si>
  <si>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</si>
  <si>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</si>
  <si>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</si>
  <si>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</si>
  <si>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</si>
  <si>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</si>
  <si>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</si>
  <si>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</si>
  <si>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</si>
  <si>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</si>
  <si>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</si>
  <si>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</si>
  <si>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</si>
  <si>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</si>
  <si>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</si>
  <si>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</si>
  <si>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</si>
  <si>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</si>
  <si>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</si>
  <si>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</si>
  <si>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</si>
  <si>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</si>
  <si>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</si>
  <si>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</si>
  <si>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</si>
  <si>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</si>
  <si>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</si>
  <si>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</si>
  <si>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</si>
  <si>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</si>
  <si>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</si>
  <si>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</si>
  <si>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</si>
  <si>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</si>
  <si>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</si>
  <si>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</si>
  <si>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</si>
  <si>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</si>
  <si>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</si>
  <si>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</si>
  <si>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</si>
  <si>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</si>
  <si>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</si>
  <si>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</si>
  <si>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</si>
  <si>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</si>
  <si>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</si>
  <si>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</si>
  <si>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</si>
  <si>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</si>
  <si>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</si>
  <si>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</si>
  <si>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</si>
  <si>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</si>
  <si>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</si>
  <si>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</si>
  <si>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</si>
  <si>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</si>
  <si>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</si>
  <si>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</si>
  <si>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</si>
  <si>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</si>
  <si>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</si>
  <si>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</si>
  <si>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</si>
  <si>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</si>
  <si>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</si>
  <si>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</si>
  <si>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</si>
  <si>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</si>
  <si>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</si>
  <si>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</si>
  <si>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</si>
  <si>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</si>
  <si>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</si>
  <si>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</si>
  <si>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</si>
  <si>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</si>
  <si>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</si>
  <si>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</si>
  <si>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</si>
  <si>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</si>
  <si>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</si>
  <si>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</si>
  <si>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</si>
  <si>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</si>
  <si>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</si>
  <si>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</si>
  <si>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</si>
  <si>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</si>
  <si>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</si>
  <si>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</si>
  <si>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</si>
  <si>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</si>
  <si>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</si>
  <si>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</si>
  <si>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</si>
  <si>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</si>
  <si>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</si>
  <si>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</si>
  <si>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</si>
  <si>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</si>
  <si>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</si>
  <si>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</si>
  <si>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</si>
  <si>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</si>
  <si>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</si>
  <si>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</si>
  <si>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</si>
  <si>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</si>
  <si>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</si>
  <si>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</si>
  <si>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</si>
  <si>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</si>
  <si>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</si>
  <si>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</si>
  <si>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</si>
  <si>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</si>
  <si>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</si>
  <si>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</si>
  <si>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</si>
  <si>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</si>
  <si>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</si>
  <si>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</si>
  <si>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</si>
  <si>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</si>
  <si>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</si>
  <si>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</si>
  <si>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</si>
  <si>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</si>
  <si>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</si>
  <si>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</si>
  <si>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</si>
  <si>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</si>
  <si>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</si>
  <si>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</si>
  <si>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</si>
  <si>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</si>
  <si>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</si>
  <si>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</si>
  <si>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</si>
  <si>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</si>
  <si>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</si>
  <si>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</si>
  <si>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</si>
  <si>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</si>
  <si>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</si>
  <si>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</si>
  <si>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</si>
  <si>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</si>
  <si>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</si>
  <si>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</si>
  <si>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</si>
  <si>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</si>
  <si>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</si>
  <si>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</si>
  <si>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</si>
  <si>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</si>
  <si>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</si>
  <si>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</si>
  <si>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</si>
  <si>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</si>
  <si>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</si>
  <si>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</si>
  <si>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</si>
  <si>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</si>
  <si>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</si>
  <si>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</si>
  <si>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</si>
  <si>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</si>
  <si>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</si>
  <si>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</si>
  <si>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</si>
  <si>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</si>
  <si>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</si>
  <si>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</si>
  <si>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</si>
  <si>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</si>
  <si>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</si>
  <si>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</si>
  <si>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</si>
  <si>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</si>
  <si>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</si>
  <si>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</si>
  <si>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</si>
  <si>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</si>
  <si>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</si>
  <si>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</si>
  <si>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</si>
  <si>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</si>
  <si>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</si>
  <si>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</si>
  <si>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</si>
  <si>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</si>
  <si>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</si>
  <si>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</si>
  <si>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</si>
  <si>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</si>
  <si>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</si>
  <si>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</si>
  <si>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</si>
  <si>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</si>
  <si>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</si>
  <si>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</si>
  <si>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</si>
  <si>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</si>
  <si>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</si>
  <si>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</si>
  <si>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</si>
  <si>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</si>
  <si>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</si>
  <si>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</si>
  <si>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</si>
  <si>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</si>
  <si>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</si>
  <si>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</si>
  <si>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</si>
  <si>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</si>
  <si>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</si>
  <si>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</si>
  <si>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</si>
  <si>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</si>
  <si>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</si>
  <si>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</si>
  <si>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</si>
  <si>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</si>
  <si>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</si>
  <si>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</si>
  <si>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</si>
  <si>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</si>
  <si>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</si>
  <si>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</si>
  <si>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</si>
  <si>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</si>
  <si>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</si>
  <si>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</si>
  <si>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</si>
  <si>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</si>
  <si>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</si>
  <si>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</si>
  <si>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</si>
  <si>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</si>
  <si>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</si>
  <si>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</si>
  <si>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</si>
  <si>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</si>
  <si>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</si>
  <si>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</si>
  <si>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</si>
  <si>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</si>
  <si>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</si>
  <si>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</si>
  <si>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</si>
  <si>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</si>
  <si>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</si>
  <si>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</si>
  <si>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</si>
  <si>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</si>
  <si>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</si>
  <si>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</si>
  <si>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</si>
  <si>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</si>
  <si>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</si>
  <si>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</si>
  <si>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</si>
  <si>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</si>
  <si>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</si>
  <si>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</si>
  <si>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</si>
  <si>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</si>
  <si>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</si>
  <si>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</si>
  <si>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</si>
  <si>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</si>
  <si>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</si>
  <si>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</si>
  <si>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</si>
  <si>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</si>
  <si>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</si>
  <si>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</si>
  <si>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</si>
  <si>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</si>
  <si>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</si>
  <si>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</si>
  <si>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</si>
  <si>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</si>
  <si>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</si>
  <si>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</si>
  <si>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</si>
  <si>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</si>
  <si>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</si>
  <si>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</si>
  <si>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</si>
  <si>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</si>
  <si>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</si>
  <si>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</si>
  <si>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</si>
  <si>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</si>
  <si>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</si>
  <si>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</si>
  <si>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</si>
  <si>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</si>
  <si>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</si>
  <si>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</si>
  <si>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</si>
  <si>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</si>
  <si>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</si>
  <si>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</si>
  <si>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</si>
  <si>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</si>
  <si>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</si>
  <si>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</si>
  <si>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</si>
  <si>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</si>
  <si>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</si>
  <si>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</si>
  <si>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</si>
  <si>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</si>
  <si>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</si>
  <si>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</si>
  <si>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</si>
  <si>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</si>
  <si>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</si>
  <si>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</si>
  <si>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</si>
  <si>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</si>
  <si>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</si>
  <si>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</si>
  <si>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</si>
  <si>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</si>
  <si>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</si>
  <si>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</si>
  <si>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</si>
  <si>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</si>
  <si>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</si>
  <si>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</si>
  <si>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</si>
  <si>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</si>
  <si>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</si>
  <si>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</si>
  <si>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</si>
  <si>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</si>
  <si>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</si>
  <si>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</si>
  <si>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</si>
  <si>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</si>
  <si>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</si>
  <si>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</si>
  <si>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</si>
  <si>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</si>
  <si>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</si>
  <si>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</si>
  <si>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</si>
  <si>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</si>
  <si>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</si>
  <si>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</si>
  <si>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</si>
  <si>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</si>
  <si>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</si>
  <si>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</si>
  <si>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</si>
  <si>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</si>
  <si>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</si>
  <si>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</si>
  <si>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</si>
  <si>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</si>
  <si>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</si>
  <si>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</si>
  <si>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</si>
  <si>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</si>
  <si>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</si>
  <si>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</si>
  <si>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</si>
  <si>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</si>
  <si>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</si>
  <si>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</si>
  <si>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</si>
  <si>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</si>
  <si>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</si>
  <si>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</si>
  <si>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</si>
  <si>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</si>
  <si>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</si>
  <si>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</si>
  <si>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</si>
  <si>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</si>
  <si>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</si>
  <si>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</si>
  <si>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</si>
  <si>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</si>
  <si>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</si>
  <si>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</si>
  <si>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</si>
  <si>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</si>
  <si>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</si>
  <si>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</si>
  <si>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</si>
  <si>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</si>
  <si>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</si>
  <si>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</si>
  <si>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</si>
  <si>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</si>
  <si>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</si>
  <si>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</si>
  <si>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</si>
  <si>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</si>
  <si>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</si>
  <si>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</si>
  <si>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</si>
  <si>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</si>
  <si>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</si>
  <si>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</si>
  <si>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</si>
  <si>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</si>
  <si>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</si>
  <si>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</si>
  <si>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</si>
  <si>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</si>
  <si>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</si>
  <si>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</si>
  <si>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</si>
  <si>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</si>
  <si>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</si>
  <si>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</si>
  <si>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</si>
  <si>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</si>
  <si>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</si>
  <si>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</si>
  <si>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</si>
  <si>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</si>
  <si>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</si>
  <si>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</si>
  <si>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</si>
  <si>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</si>
  <si>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</si>
  <si>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</si>
  <si>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</si>
  <si>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</si>
  <si>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</si>
  <si>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</si>
  <si>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</si>
  <si>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</si>
  <si>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</si>
  <si>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</si>
  <si>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</si>
  <si>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</si>
  <si>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</si>
  <si>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</si>
  <si>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</si>
  <si>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</si>
  <si>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</si>
  <si>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</si>
  <si>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</si>
  <si>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</si>
  <si>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</si>
  <si>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</si>
  <si>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</si>
  <si>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</si>
  <si>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</si>
  <si>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</si>
  <si>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</si>
  <si>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</si>
  <si>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</si>
  <si>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</si>
  <si>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</si>
  <si>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</si>
  <si>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</si>
  <si>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</si>
  <si>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</si>
  <si>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</si>
  <si>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</si>
  <si>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</si>
  <si>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</si>
  <si>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</si>
  <si>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</si>
  <si>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</si>
  <si>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</si>
  <si>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</si>
  <si>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</si>
  <si>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</si>
  <si>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</si>
  <si>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</si>
  <si>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</si>
  <si>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</si>
  <si>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</si>
  <si>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</si>
  <si>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</si>
  <si>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</si>
  <si>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</si>
  <si>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</si>
  <si>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</si>
  <si>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</si>
  <si>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</si>
  <si>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</si>
  <si>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</si>
  <si>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</si>
  <si>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</si>
  <si>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</si>
  <si>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</si>
  <si>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</si>
  <si>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</si>
  <si>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</si>
  <si>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</si>
  <si>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</si>
  <si>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</si>
  <si>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</si>
  <si>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</si>
  <si>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</si>
  <si>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</si>
  <si>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</si>
  <si>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</si>
  <si>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</si>
  <si>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</si>
  <si>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</si>
  <si>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</si>
  <si>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</si>
  <si>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</si>
  <si>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</si>
  <si>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</si>
  <si>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</si>
  <si>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</si>
  <si>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</si>
  <si>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</si>
  <si>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</si>
  <si>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</si>
  <si>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</si>
  <si>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</si>
  <si>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</si>
  <si>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</si>
  <si>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</si>
  <si>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</si>
  <si>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</si>
  <si>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</si>
  <si>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</si>
  <si>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</si>
  <si>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</si>
  <si>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</si>
  <si>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</si>
  <si>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</si>
  <si>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</si>
  <si>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</si>
  <si>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</si>
  <si>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</si>
  <si>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</si>
  <si>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</si>
  <si>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</si>
  <si>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</si>
  <si>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</si>
  <si>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</si>
  <si>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</si>
  <si>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</si>
  <si>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</si>
  <si>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</si>
  <si>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</si>
  <si>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</si>
  <si>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</si>
  <si>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</si>
  <si>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</si>
  <si>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</si>
  <si>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</si>
  <si>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</si>
  <si>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</si>
  <si>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</si>
  <si>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</si>
  <si>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</si>
  <si>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</si>
  <si>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</si>
  <si>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</si>
  <si>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</si>
  <si>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</si>
  <si>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</si>
  <si>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</si>
  <si>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</si>
  <si>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</si>
  <si>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</si>
  <si>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</si>
  <si>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</si>
  <si>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</si>
  <si>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</si>
  <si>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</si>
  <si>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</si>
  <si>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</si>
  <si>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</si>
  <si>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</si>
  <si>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</si>
  <si>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</si>
  <si>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</si>
  <si>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</si>
  <si>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</si>
  <si>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</si>
  <si>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</si>
  <si>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</si>
  <si>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</si>
  <si>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</si>
  <si>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</si>
  <si>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</si>
  <si>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</si>
  <si>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</si>
  <si>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</si>
  <si>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</si>
  <si>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</si>
  <si>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</si>
  <si>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</si>
  <si>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</si>
  <si>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</si>
  <si>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</si>
  <si>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</si>
  <si>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</si>
  <si>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</si>
  <si>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</si>
  <si>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</si>
  <si>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</si>
  <si>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</si>
  <si>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</si>
  <si>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</si>
  <si>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</si>
  <si>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</si>
  <si>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</si>
  <si>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</si>
  <si>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</si>
  <si>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</si>
  <si>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</si>
  <si>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</si>
  <si>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</si>
  <si>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</si>
  <si>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</si>
  <si>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</si>
  <si>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</si>
  <si>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</si>
  <si>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</si>
  <si>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</si>
  <si>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</si>
  <si>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</si>
  <si>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</si>
  <si>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</si>
  <si>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</si>
  <si>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</si>
  <si>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</si>
  <si>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</si>
  <si>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</si>
  <si>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</si>
  <si>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</si>
  <si>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</si>
  <si>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</si>
  <si>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</si>
  <si>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</si>
  <si>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</si>
  <si>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</si>
  <si>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</si>
  <si>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</si>
  <si>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</si>
  <si>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</si>
  <si>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</si>
  <si>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</si>
  <si>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</si>
  <si>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</si>
  <si>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</si>
  <si>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</si>
  <si>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</si>
  <si>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</si>
  <si>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</si>
  <si>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</si>
  <si>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</si>
  <si>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</si>
  <si>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</si>
  <si>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</si>
  <si>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</si>
  <si>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</si>
  <si>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</si>
  <si>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</si>
  <si>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</si>
  <si>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</si>
  <si>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</si>
  <si>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</si>
  <si>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</si>
  <si>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</si>
  <si>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</si>
  <si>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</si>
  <si>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</si>
  <si>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</si>
  <si>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</si>
  <si>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</si>
  <si>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</si>
  <si>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</si>
  <si>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</si>
  <si>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</si>
  <si>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</si>
  <si>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</si>
  <si>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</si>
  <si>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</si>
  <si>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</si>
  <si>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</si>
  <si>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</si>
  <si>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</si>
  <si>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</si>
  <si>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</si>
  <si>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</si>
  <si>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</si>
  <si>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</si>
  <si>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</si>
  <si>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</si>
  <si>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</si>
  <si>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</si>
  <si>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</si>
  <si>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</si>
  <si>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</si>
  <si>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</si>
  <si>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</si>
  <si>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</si>
  <si>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</si>
  <si>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</si>
  <si>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</si>
  <si>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</si>
  <si>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</si>
  <si>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</si>
  <si>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</si>
  <si>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</si>
  <si>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</si>
  <si>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</si>
  <si>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</si>
  <si>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</si>
  <si>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</si>
  <si>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</si>
  <si>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</si>
  <si>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</si>
  <si>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</si>
  <si>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</si>
  <si>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</si>
  <si>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</si>
  <si>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</si>
  <si>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</si>
  <si>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</si>
  <si>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</si>
  <si>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</si>
  <si>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</si>
  <si>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</si>
  <si>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</si>
  <si>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</si>
  <si>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</si>
  <si>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</si>
  <si>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</si>
  <si>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</si>
  <si>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</si>
  <si>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</si>
  <si>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</si>
  <si>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</si>
  <si>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</si>
  <si>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</si>
  <si>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</si>
  <si>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</si>
  <si>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</si>
  <si>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</si>
  <si>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</si>
  <si>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</si>
  <si>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</si>
  <si>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</si>
  <si>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</si>
  <si>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</si>
  <si>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</si>
  <si>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</si>
  <si>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</si>
  <si>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</si>
  <si>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</si>
  <si>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</si>
  <si>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</si>
  <si>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</si>
  <si>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</si>
  <si>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</si>
  <si>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</si>
  <si>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</si>
  <si>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</si>
  <si>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</si>
  <si>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</si>
  <si>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</si>
  <si>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</si>
  <si>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</si>
  <si>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</si>
  <si>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</si>
  <si>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</si>
  <si>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</si>
  <si>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</si>
  <si>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</si>
  <si>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</si>
  <si>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</si>
  <si>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</si>
  <si>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</si>
  <si>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</si>
  <si>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</si>
  <si>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</si>
  <si>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</si>
  <si>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</si>
  <si>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</si>
  <si>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</si>
  <si>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</si>
  <si>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</si>
  <si>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</si>
  <si>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</si>
  <si>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</si>
  <si>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</si>
  <si>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</si>
  <si>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</si>
  <si>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</si>
  <si>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</si>
  <si>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</si>
  <si>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</si>
  <si>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</si>
  <si>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</si>
  <si>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</si>
  <si>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</si>
  <si>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</si>
  <si>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</si>
  <si>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</si>
  <si>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</si>
  <si>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</si>
  <si>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</si>
  <si>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</si>
  <si>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</si>
  <si>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</si>
  <si>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</si>
  <si>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</si>
  <si>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</si>
  <si>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</si>
  <si>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</si>
  <si>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</si>
  <si>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</si>
  <si>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</si>
  <si>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</si>
  <si>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</si>
  <si>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</si>
  <si>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</si>
  <si>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</si>
  <si>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</si>
  <si>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</si>
  <si>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</si>
  <si>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</si>
  <si>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</si>
  <si>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</si>
  <si>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</si>
  <si>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</si>
  <si>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</si>
  <si>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</si>
  <si>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</si>
  <si>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</si>
  <si>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</si>
  <si>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</si>
  <si>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</si>
  <si>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</si>
  <si>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</si>
  <si>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</si>
  <si>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</si>
  <si>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</si>
  <si>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</si>
  <si>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</si>
  <si>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</si>
  <si>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</si>
  <si>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</si>
  <si>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</si>
  <si>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</si>
  <si>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</si>
  <si>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</si>
  <si>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</si>
  <si>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</si>
  <si>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</si>
  <si>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</si>
  <si>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</si>
  <si>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</si>
  <si>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</si>
  <si>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</si>
  <si>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</si>
  <si>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</si>
  <si>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</si>
  <si>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</si>
  <si>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</si>
  <si>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</si>
  <si>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</si>
  <si>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</si>
  <si>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</si>
  <si>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</si>
  <si>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</si>
  <si>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</si>
  <si>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</si>
  <si>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</si>
  <si>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</si>
  <si>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</si>
  <si>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</si>
  <si>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</si>
  <si>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</si>
  <si>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</si>
  <si>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</si>
  <si>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</si>
  <si>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</si>
  <si>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</si>
  <si>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</si>
  <si>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</si>
  <si>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</si>
  <si>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</si>
  <si>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</si>
  <si>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</si>
  <si>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</si>
  <si>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</si>
  <si>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</si>
  <si>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</si>
  <si>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</si>
  <si>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</si>
  <si>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</si>
  <si>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</si>
  <si>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</si>
  <si>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</si>
  <si>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</si>
  <si>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</si>
  <si>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</si>
  <si>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</si>
  <si>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</si>
  <si>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</si>
  <si>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</si>
  <si>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</si>
  <si>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</si>
  <si>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</si>
  <si>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</si>
  <si>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</si>
  <si>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</si>
  <si>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</si>
  <si>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</si>
  <si>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</si>
  <si>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</si>
  <si>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</si>
  <si>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</si>
  <si>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</si>
  <si>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</si>
  <si>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</si>
  <si>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</si>
  <si>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</si>
  <si>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</si>
  <si>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</si>
  <si>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</si>
  <si>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</si>
  <si>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</si>
  <si>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</si>
  <si>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</si>
  <si>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</si>
  <si>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</si>
  <si>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</si>
  <si>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</si>
  <si>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</si>
  <si>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</si>
  <si>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</si>
  <si>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</si>
  <si>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</si>
  <si>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</si>
  <si>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</si>
  <si>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</si>
  <si>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</si>
  <si>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</si>
  <si>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</si>
  <si>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</si>
  <si>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</si>
  <si>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</si>
  <si>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</si>
  <si>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</si>
  <si>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</si>
  <si>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</si>
  <si>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</si>
  <si>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</si>
  <si>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</si>
  <si>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</si>
  <si>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</si>
  <si>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</si>
  <si>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</si>
  <si>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</si>
  <si>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</si>
  <si>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</si>
  <si>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</si>
  <si>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</si>
  <si>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</si>
  <si>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</si>
  <si>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</si>
  <si>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</si>
  <si>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</si>
  <si>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</si>
  <si>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</si>
  <si>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</si>
  <si>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</si>
  <si>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</si>
  <si>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</si>
  <si>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</si>
  <si>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</si>
  <si>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</si>
  <si>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</si>
  <si>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</si>
  <si>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</si>
  <si>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</si>
  <si>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</si>
  <si>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</si>
  <si>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</si>
  <si>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</si>
  <si>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</si>
  <si>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</si>
  <si>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</si>
  <si>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</si>
  <si>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</si>
  <si>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</si>
  <si>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</si>
  <si>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</si>
  <si>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</si>
  <si>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</si>
  <si>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</si>
  <si>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</si>
  <si>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</si>
  <si>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</si>
  <si>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</si>
  <si>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</si>
  <si>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</si>
  <si>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</si>
  <si>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</si>
  <si>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</si>
  <si>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</si>
  <si>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</si>
  <si>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</si>
  <si>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</si>
  <si>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</si>
  <si>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</si>
  <si>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</si>
  <si>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</si>
  <si>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</si>
  <si>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</si>
  <si>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</si>
  <si>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</si>
  <si>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</si>
  <si>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</si>
  <si>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</si>
  <si>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</si>
  <si>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</si>
  <si>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</si>
  <si>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</si>
  <si>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</si>
  <si>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</si>
  <si>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</si>
  <si>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</si>
  <si>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</si>
  <si>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</si>
  <si>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</si>
  <si>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</si>
  <si>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</si>
  <si>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</si>
  <si>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</si>
  <si>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</si>
  <si>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</si>
  <si>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</si>
  <si>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</si>
  <si>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</si>
  <si>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</si>
  <si>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</si>
  <si>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</si>
  <si>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</si>
  <si>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</si>
  <si>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</si>
  <si>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</si>
  <si>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</si>
  <si>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</si>
  <si>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</si>
  <si>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</si>
  <si>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</si>
  <si>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</si>
  <si>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</si>
  <si>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</si>
  <si>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</si>
  <si>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</si>
  <si>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</si>
  <si>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</si>
  <si>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</si>
  <si>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</si>
  <si>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</si>
  <si>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</si>
  <si>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</si>
  <si>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</si>
  <si>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</si>
  <si>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</si>
  <si>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</si>
  <si>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</si>
  <si>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</si>
  <si>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</si>
  <si>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</si>
  <si>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</si>
  <si>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</si>
  <si>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</si>
  <si>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</si>
  <si>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</si>
  <si>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</si>
  <si>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</si>
  <si>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</si>
  <si>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</si>
  <si>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</si>
  <si>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</si>
  <si>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</si>
  <si>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</si>
  <si>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</si>
  <si>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</si>
  <si>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</si>
  <si>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</si>
  <si>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</si>
  <si>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</si>
  <si>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</si>
  <si>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</si>
  <si>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</si>
  <si>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</si>
  <si>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</si>
  <si>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</si>
  <si>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</si>
  <si>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</si>
  <si>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</si>
  <si>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</si>
  <si>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</si>
  <si>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</si>
  <si>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</si>
  <si>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</si>
  <si>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</si>
  <si>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</si>
  <si>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</si>
  <si>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</si>
  <si>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</si>
  <si>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</si>
  <si>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</si>
  <si>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</si>
  <si>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</si>
  <si>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</si>
  <si>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</si>
  <si>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</si>
  <si>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</si>
  <si>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</si>
  <si>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</si>
  <si>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</si>
  <si>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</si>
  <si>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</si>
  <si>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</si>
  <si>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</si>
  <si>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</si>
  <si>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</si>
  <si>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</si>
  <si>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</si>
  <si>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</si>
  <si>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</si>
  <si>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</si>
  <si>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</si>
  <si>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</si>
  <si>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</si>
  <si>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</si>
  <si>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</si>
  <si>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</si>
  <si>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</si>
  <si>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</si>
  <si>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</si>
  <si>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</si>
  <si>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</si>
  <si>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</si>
  <si>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</si>
  <si>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</si>
  <si>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</si>
  <si>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</si>
  <si>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</si>
  <si>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</si>
  <si>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</si>
  <si>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</si>
  <si>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</si>
  <si>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</si>
  <si>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</si>
  <si>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</si>
  <si>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</si>
  <si>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</si>
  <si>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</si>
  <si>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</si>
  <si>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</si>
  <si>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</si>
  <si>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</si>
  <si>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</si>
  <si>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</si>
  <si>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</si>
  <si>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</si>
  <si>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</si>
  <si>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</si>
  <si>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</si>
  <si>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</si>
  <si>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</si>
  <si>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</si>
  <si>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</si>
  <si>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</si>
  <si>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</si>
  <si>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</si>
  <si>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</si>
  <si>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</si>
  <si>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</si>
  <si>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</si>
  <si>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</si>
  <si>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</si>
  <si>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</si>
  <si>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</si>
  <si>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</si>
  <si>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</si>
  <si>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</si>
  <si>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</si>
  <si>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</si>
  <si>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</si>
  <si>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</si>
  <si>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</si>
  <si>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</si>
  <si>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</si>
  <si>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</si>
  <si>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</si>
  <si>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</si>
  <si>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</si>
  <si>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</si>
  <si>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</si>
  <si>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</si>
  <si>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</si>
  <si>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</si>
  <si>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</si>
  <si>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</si>
  <si>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</si>
  <si>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</si>
  <si>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</si>
  <si>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</si>
  <si>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</si>
  <si>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</si>
  <si>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</si>
  <si>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</si>
  <si>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</si>
  <si>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</si>
  <si>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</si>
  <si>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</si>
  <si>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</si>
  <si>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</si>
  <si>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</si>
  <si>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</si>
  <si>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</si>
  <si>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</si>
  <si>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</si>
  <si>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</si>
  <si>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</si>
  <si>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</si>
  <si>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</si>
  <si>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</si>
  <si>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</si>
  <si>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</si>
  <si>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</si>
  <si>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</si>
  <si>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</si>
  <si>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</si>
  <si>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</si>
  <si>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</si>
  <si>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</si>
  <si>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</si>
  <si>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</si>
  <si>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</si>
  <si>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</si>
  <si>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</si>
  <si>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</si>
  <si>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</si>
  <si>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</si>
  <si>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</si>
  <si>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</si>
  <si>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</si>
  <si>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</si>
  <si>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</si>
  <si>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</si>
  <si>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</si>
  <si>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</si>
  <si>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</si>
  <si>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</si>
  <si>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</si>
  <si>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</si>
  <si>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</si>
  <si>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</si>
  <si>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</si>
  <si>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</si>
  <si>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</si>
  <si>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</si>
  <si>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</si>
  <si>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</si>
  <si>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</si>
  <si>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</si>
  <si>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</si>
  <si>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</si>
  <si>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</si>
  <si>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</si>
  <si>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</si>
  <si>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</si>
  <si>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</si>
  <si>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</si>
  <si>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</si>
  <si>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</si>
  <si>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</si>
  <si>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</si>
  <si>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</si>
  <si>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</si>
  <si>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</si>
  <si>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</si>
  <si>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</si>
  <si>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</si>
  <si>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</si>
  <si>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</si>
  <si>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</si>
  <si>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</si>
  <si>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</si>
  <si>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</si>
  <si>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</si>
  <si>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</si>
  <si>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</si>
  <si>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</si>
  <si>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</si>
  <si>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</si>
  <si>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</si>
  <si>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</si>
  <si>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</si>
  <si>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</si>
  <si>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</si>
  <si>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</si>
  <si>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</si>
  <si>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</si>
  <si>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</si>
  <si>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</si>
  <si>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</si>
  <si>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</si>
  <si>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</si>
  <si>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</si>
  <si>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</si>
  <si>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</si>
  <si>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</si>
  <si>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</si>
  <si>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</si>
  <si>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</si>
  <si>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</si>
  <si>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</si>
  <si>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</si>
  <si>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</si>
  <si>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</si>
  <si>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</si>
  <si>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</si>
  <si>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</si>
  <si>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</si>
  <si>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</si>
  <si>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</si>
  <si>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</si>
  <si>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</si>
  <si>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</si>
  <si>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</si>
  <si>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</si>
  <si>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</si>
  <si>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</si>
  <si>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</si>
  <si>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</si>
  <si>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</si>
  <si>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</si>
  <si>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</si>
  <si>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</si>
  <si>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</si>
  <si>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</si>
  <si>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</si>
  <si>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</si>
  <si>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</si>
  <si>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</si>
  <si>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</si>
  <si>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</si>
  <si>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</si>
  <si>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</si>
  <si>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</si>
  <si>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</si>
  <si>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</si>
  <si>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</si>
  <si>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</si>
  <si>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</si>
  <si>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</si>
  <si>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</si>
  <si>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</si>
  <si>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</si>
  <si>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</si>
  <si>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</si>
  <si>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</si>
  <si>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</si>
  <si>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</si>
  <si>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</si>
  <si>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</si>
  <si>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</si>
  <si>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</si>
  <si>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</si>
  <si>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</si>
  <si>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</si>
  <si>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</si>
  <si>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</si>
  <si>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</si>
  <si>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</si>
  <si>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</si>
  <si>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</si>
  <si>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</si>
  <si>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</si>
  <si>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</si>
  <si>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</si>
  <si>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</si>
  <si>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</si>
  <si>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</si>
  <si>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</si>
  <si>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</si>
  <si>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</si>
  <si>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</si>
  <si>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</si>
  <si>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</si>
  <si>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</si>
  <si>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</si>
  <si>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</si>
  <si>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</si>
  <si>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</si>
  <si>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</si>
  <si>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</si>
  <si>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</si>
  <si>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</si>
  <si>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</si>
  <si>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</si>
  <si>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</si>
  <si>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</si>
  <si>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</si>
  <si>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</si>
  <si>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</si>
  <si>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</si>
  <si>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</si>
  <si>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</si>
  <si>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</si>
  <si>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</si>
  <si>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</si>
  <si>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</si>
  <si>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</si>
  <si>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</si>
  <si>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</si>
  <si>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</si>
  <si>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</si>
  <si>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</si>
  <si>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</si>
  <si>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</si>
  <si>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</si>
  <si>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</si>
  <si>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</si>
  <si>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</si>
  <si>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</si>
  <si>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</si>
  <si>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</si>
  <si>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</si>
  <si>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</si>
  <si>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</si>
  <si>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</si>
  <si>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</si>
  <si>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</si>
  <si>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</si>
  <si>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</si>
  <si>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</si>
  <si>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</si>
  <si>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</si>
  <si>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</si>
  <si>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</si>
  <si>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</si>
  <si>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</si>
  <si>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</si>
  <si>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</si>
  <si>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</si>
  <si>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</si>
  <si>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</si>
  <si>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</si>
  <si>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</si>
  <si>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</si>
  <si>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</si>
  <si>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</si>
  <si>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</si>
  <si>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</si>
  <si>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</si>
  <si>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</si>
  <si>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</si>
  <si>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</si>
  <si>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</si>
  <si>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</si>
  <si>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</si>
  <si>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</si>
  <si>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</si>
  <si>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</si>
  <si>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</si>
  <si>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</si>
  <si>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</si>
  <si>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</si>
  <si>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</si>
  <si>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</si>
  <si>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</si>
  <si>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</si>
  <si>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</si>
  <si>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</si>
  <si>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</si>
  <si>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</si>
  <si>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</si>
  <si>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</si>
  <si>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</si>
  <si>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</si>
  <si>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</si>
  <si>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</si>
  <si>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</si>
  <si>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</si>
  <si>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</si>
  <si>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</si>
  <si>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</si>
  <si>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</si>
  <si>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</si>
  <si>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</si>
  <si>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</si>
  <si>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</si>
  <si>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</si>
  <si>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</si>
  <si>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</si>
  <si>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</si>
  <si>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</si>
  <si>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</si>
  <si>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</si>
  <si>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</si>
  <si>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</si>
  <si>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</si>
  <si>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</si>
  <si>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</si>
  <si>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</si>
  <si>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</si>
  <si>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</si>
  <si>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</si>
  <si>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</si>
  <si>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</si>
  <si>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</si>
  <si>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</si>
  <si>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</si>
  <si>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</si>
  <si>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</si>
  <si>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</si>
  <si>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</si>
  <si>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</si>
  <si>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</si>
  <si>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</si>
  <si>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</si>
  <si>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</si>
  <si>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</si>
  <si>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</si>
  <si>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</si>
  <si>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</si>
  <si>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</si>
  <si>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</si>
  <si>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</si>
  <si>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</si>
  <si>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</si>
  <si>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</si>
  <si>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</si>
  <si>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</si>
  <si>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</si>
  <si>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</si>
  <si>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</si>
  <si>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</si>
  <si>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</si>
  <si>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</si>
  <si>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</si>
  <si>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</si>
  <si>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</si>
  <si>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</si>
  <si>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</si>
  <si>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</si>
  <si>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</si>
  <si>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</si>
  <si>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</si>
  <si>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</si>
  <si>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</si>
  <si>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</si>
  <si>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</si>
  <si>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</si>
  <si>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</si>
  <si>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</si>
  <si>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</si>
  <si>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</si>
  <si>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</si>
  <si>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</si>
  <si>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</si>
  <si>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</si>
  <si>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</si>
  <si>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</si>
  <si>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</si>
  <si>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</si>
  <si>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</si>
  <si>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</si>
  <si>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</si>
  <si>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</si>
  <si>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</si>
  <si>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</si>
  <si>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</si>
  <si>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</si>
  <si>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</si>
  <si>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</si>
  <si>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</si>
  <si>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</si>
  <si>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</si>
  <si>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</si>
  <si>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</si>
  <si>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</si>
  <si>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</si>
  <si>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</si>
  <si>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</si>
  <si>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</si>
  <si>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</si>
  <si>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</si>
  <si>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</si>
  <si>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</si>
  <si>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</si>
  <si>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</si>
  <si>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</si>
  <si>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</si>
  <si>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</si>
  <si>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</si>
  <si>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</si>
  <si>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</si>
  <si>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</si>
  <si>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</si>
  <si>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</si>
  <si>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</si>
  <si>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</si>
  <si>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</si>
  <si>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</si>
  <si>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</si>
  <si>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</si>
  <si>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</si>
  <si>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</si>
  <si>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</si>
  <si>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</si>
  <si>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</si>
  <si>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</si>
  <si>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</si>
  <si>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</si>
  <si>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</si>
  <si>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</si>
  <si>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</si>
  <si>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</si>
  <si>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</si>
  <si>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</si>
  <si>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</si>
  <si>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</si>
  <si>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</si>
  <si>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</si>
  <si>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</si>
  <si>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</si>
  <si>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</si>
  <si>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</si>
  <si>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</si>
  <si>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</si>
  <si>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</si>
  <si>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</si>
  <si>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</si>
  <si>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</si>
  <si>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</si>
  <si>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</si>
  <si>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</si>
  <si>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</si>
  <si>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</si>
  <si>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</si>
  <si>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</si>
  <si>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</si>
  <si>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</si>
  <si>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</si>
  <si>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</si>
  <si>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</si>
  <si>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</si>
  <si>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</si>
  <si>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</si>
  <si>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</si>
  <si>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</si>
  <si>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</si>
  <si>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</si>
  <si>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</si>
  <si>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</si>
  <si>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</si>
  <si>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</si>
  <si>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</si>
  <si>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</si>
  <si>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</si>
  <si>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</si>
  <si>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</si>
  <si>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</si>
  <si>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</si>
  <si>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</si>
  <si>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</si>
  <si>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</si>
  <si>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</si>
  <si>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</si>
  <si>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</si>
  <si>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</si>
  <si>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</si>
  <si>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</si>
  <si>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</si>
  <si>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</si>
  <si>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</si>
  <si>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</si>
  <si>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</si>
  <si>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</si>
  <si>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</si>
  <si>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</si>
  <si>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</si>
  <si>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</si>
  <si>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</si>
  <si>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</si>
  <si>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</si>
  <si>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</si>
  <si>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</si>
  <si>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</si>
  <si>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</si>
  <si>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</si>
  <si>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</si>
  <si>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</si>
  <si>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</si>
  <si>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</si>
  <si>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</si>
  <si>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</si>
  <si>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</si>
  <si>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</si>
  <si>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</si>
  <si>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</si>
  <si>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</si>
  <si>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</si>
  <si>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</si>
  <si>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</si>
  <si>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</si>
  <si>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</si>
  <si>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</si>
  <si>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</si>
  <si>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</si>
  <si>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</si>
  <si>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</si>
  <si>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</si>
  <si>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</si>
  <si>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</si>
  <si>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</si>
  <si>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</si>
  <si>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</si>
  <si>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</si>
  <si>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</si>
  <si>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</si>
  <si>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</si>
  <si>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</si>
  <si>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</si>
  <si>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</si>
  <si>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</si>
  <si>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</si>
  <si>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</si>
  <si>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</si>
  <si>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</si>
  <si>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</si>
  <si>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</si>
  <si>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</si>
  <si>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</si>
  <si>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</si>
  <si>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</si>
  <si>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</si>
  <si>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</si>
  <si>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</si>
  <si>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</si>
  <si>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</si>
  <si>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</si>
  <si>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</si>
  <si>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</si>
  <si>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</si>
  <si>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</si>
  <si>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</si>
  <si>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</si>
  <si>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</si>
  <si>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</si>
  <si>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</si>
  <si>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</si>
  <si>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</si>
  <si>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</si>
  <si>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</si>
  <si>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</si>
  <si>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</si>
  <si>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</si>
  <si>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</si>
  <si>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</si>
  <si>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</si>
  <si>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</si>
  <si>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</si>
  <si>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</si>
  <si>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</si>
  <si>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</si>
  <si>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</si>
  <si>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</si>
  <si>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</si>
  <si>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</si>
  <si>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</si>
  <si>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</si>
  <si>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</si>
  <si>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</si>
  <si>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</si>
  <si>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</si>
  <si>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</si>
  <si>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</si>
  <si>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</si>
  <si>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</si>
  <si>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</si>
  <si>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</si>
  <si>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</si>
  <si>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</si>
  <si>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</si>
  <si>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</si>
  <si>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</si>
  <si>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</si>
  <si>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</si>
  <si>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</si>
  <si>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</si>
  <si>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</si>
  <si>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</si>
  <si>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</si>
  <si>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</si>
  <si>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</si>
  <si>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</si>
  <si>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</si>
  <si>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</si>
  <si>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</si>
  <si>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</si>
  <si>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</si>
  <si>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</si>
  <si>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</si>
  <si>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</si>
  <si>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</si>
  <si>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</si>
  <si>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</si>
  <si>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</si>
  <si>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</si>
  <si>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</si>
  <si>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</si>
  <si>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</si>
  <si>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</si>
  <si>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</si>
  <si>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</si>
  <si>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</si>
  <si>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</si>
  <si>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</si>
  <si>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</si>
  <si>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</si>
  <si>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</si>
  <si>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</si>
  <si>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</si>
  <si>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</si>
  <si>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</si>
  <si>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</si>
  <si>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</si>
  <si>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</si>
  <si>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</si>
  <si>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</si>
  <si>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</si>
  <si>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</si>
  <si>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</si>
  <si>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</si>
  <si>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</si>
  <si>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</si>
  <si>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</si>
  <si>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</si>
  <si>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</si>
  <si>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</si>
  <si>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</si>
  <si>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</si>
  <si>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</si>
  <si>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</si>
  <si>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</si>
  <si>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</si>
  <si>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</si>
  <si>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</si>
  <si>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</si>
  <si>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</si>
  <si>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</si>
  <si>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</si>
  <si>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</si>
  <si>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</si>
  <si>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</si>
  <si>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</si>
  <si>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</si>
  <si>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</si>
  <si>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</si>
  <si>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</si>
  <si>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</si>
  <si>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</si>
  <si>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</si>
  <si>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</si>
  <si>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</si>
  <si>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</si>
  <si>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</si>
  <si>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</si>
  <si>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</si>
  <si>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</si>
  <si>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</si>
  <si>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</si>
  <si>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</si>
  <si>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</si>
  <si>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</si>
  <si>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</si>
  <si>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</si>
  <si>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</si>
  <si>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</si>
  <si>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</si>
  <si>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</si>
  <si>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</si>
  <si>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</si>
  <si>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</si>
  <si>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</si>
  <si>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</si>
  <si>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</si>
  <si>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</si>
  <si>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</si>
  <si>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</si>
  <si>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</si>
  <si>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</si>
  <si>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</si>
  <si>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</si>
  <si>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</si>
  <si>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</si>
  <si>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</si>
  <si>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</si>
  <si>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</si>
  <si>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</si>
  <si>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</si>
  <si>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</si>
  <si>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</si>
  <si>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</si>
  <si>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</si>
  <si>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</si>
  <si>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</si>
  <si>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</si>
  <si>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</si>
  <si>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</si>
  <si>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</si>
  <si>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</si>
  <si>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</si>
  <si>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</si>
  <si>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</si>
  <si>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</si>
  <si>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</si>
  <si>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</si>
  <si>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</si>
  <si>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</si>
  <si>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</si>
  <si>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</si>
  <si>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</si>
  <si>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</si>
  <si>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</si>
  <si>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</si>
  <si>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</si>
  <si>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</si>
  <si>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</si>
  <si>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</si>
  <si>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</si>
  <si>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</si>
  <si>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</si>
  <si>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</si>
  <si>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</si>
  <si>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</si>
  <si>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</si>
  <si>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</si>
  <si>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</si>
  <si>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</si>
  <si>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</si>
  <si>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</si>
  <si>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</si>
  <si>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</si>
  <si>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</si>
  <si>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</si>
  <si>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</si>
  <si>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</si>
  <si>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</si>
  <si>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</si>
  <si>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</si>
  <si>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</si>
  <si>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</si>
  <si>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</si>
  <si>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</si>
  <si>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</si>
  <si>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</si>
  <si>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</si>
  <si>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</si>
  <si>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</si>
  <si>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</si>
  <si>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</si>
  <si>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</si>
  <si>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</si>
  <si>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</si>
  <si>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</si>
  <si>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</si>
  <si>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</si>
  <si>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</si>
  <si>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</si>
  <si>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</si>
  <si>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</si>
  <si>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</si>
  <si>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</si>
  <si>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</si>
  <si>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</si>
  <si>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</si>
  <si>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</si>
  <si>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</si>
  <si>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</si>
  <si>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</si>
  <si>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</si>
  <si>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</si>
  <si>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</si>
  <si>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</si>
  <si>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</si>
  <si>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</si>
  <si>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</si>
  <si>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</si>
  <si>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</si>
  <si>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</si>
  <si>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</si>
  <si>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</si>
  <si>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</si>
  <si>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</si>
  <si>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</si>
  <si>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</si>
  <si>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</si>
  <si>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</si>
  <si>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</si>
  <si>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</si>
  <si>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</si>
  <si>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</si>
  <si>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</si>
  <si>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</si>
  <si>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</si>
  <si>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</si>
  <si>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</si>
  <si>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</si>
  <si>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</si>
  <si>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</si>
  <si>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</si>
  <si>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</si>
  <si>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</si>
  <si>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</si>
  <si>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</si>
  <si>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</si>
  <si>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</si>
  <si>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</si>
  <si>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</si>
  <si>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</si>
  <si>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</si>
  <si>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</si>
  <si>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</si>
  <si>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</si>
  <si>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</si>
  <si>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</si>
  <si>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</si>
  <si>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</si>
  <si>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</si>
  <si>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</si>
  <si>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</si>
  <si>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</si>
  <si>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</si>
  <si>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</si>
  <si>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</si>
  <si>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</si>
  <si>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</si>
  <si>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</si>
  <si>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</si>
  <si>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</si>
  <si>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</si>
  <si>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</si>
  <si>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</si>
  <si>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</si>
  <si>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</si>
  <si>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</si>
  <si>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</si>
  <si>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</si>
  <si>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</si>
  <si>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</si>
  <si>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</si>
  <si>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</si>
  <si>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</si>
  <si>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</si>
  <si>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</si>
  <si>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</si>
  <si>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</si>
  <si>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</si>
  <si>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</si>
  <si>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</si>
  <si>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</si>
  <si>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</si>
  <si>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</si>
  <si>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</si>
  <si>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</si>
  <si>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</si>
  <si>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</si>
  <si>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</si>
  <si>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</si>
  <si>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</si>
  <si>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</si>
  <si>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</si>
  <si>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</si>
  <si>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</si>
  <si>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</si>
  <si>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</si>
  <si>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</si>
  <si>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</si>
  <si>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</si>
  <si>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</si>
  <si>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</si>
  <si>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</si>
  <si>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</si>
  <si>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</si>
  <si>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</si>
  <si>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</si>
  <si>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</si>
  <si>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</si>
  <si>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</si>
  <si>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</si>
  <si>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</si>
  <si>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</si>
  <si>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</si>
  <si>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</si>
  <si>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</si>
  <si>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</si>
  <si>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</si>
  <si>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</si>
  <si>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</si>
  <si>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</si>
  <si>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</si>
  <si>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</si>
  <si>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</si>
  <si>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</si>
  <si>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</si>
  <si>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</si>
  <si>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</si>
  <si>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</si>
  <si>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</si>
  <si>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</si>
  <si>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</si>
  <si>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</si>
  <si>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</si>
  <si>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</si>
  <si>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</si>
  <si>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</si>
  <si>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</si>
  <si>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</si>
  <si>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</si>
  <si>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</si>
  <si>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</si>
  <si>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</si>
  <si>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</si>
  <si>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</si>
  <si>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</si>
  <si>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</si>
  <si>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</si>
  <si>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</si>
  <si>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</si>
  <si>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</si>
  <si>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</si>
  <si>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</si>
  <si>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</si>
  <si>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</si>
  <si>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</si>
  <si>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</si>
  <si>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</si>
  <si>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</si>
  <si>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</si>
  <si>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</si>
  <si>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</si>
  <si>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</si>
  <si>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</si>
  <si>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</si>
  <si>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</si>
  <si>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</si>
  <si>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</si>
  <si>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</si>
  <si>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</si>
  <si>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</si>
  <si>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</si>
  <si>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</si>
  <si>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</si>
  <si>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</si>
  <si>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</si>
  <si>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</si>
  <si>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</si>
  <si>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</si>
  <si>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</si>
  <si>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</si>
  <si>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</si>
  <si>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</si>
  <si>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</si>
  <si>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</si>
  <si>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</si>
  <si>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</si>
  <si>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</si>
  <si>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</si>
  <si>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</si>
  <si>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</si>
  <si>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</si>
  <si>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</si>
  <si>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</si>
  <si>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</si>
  <si>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</si>
  <si>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</si>
  <si>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</si>
  <si>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</si>
  <si>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</si>
  <si>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</si>
  <si>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</si>
  <si>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</si>
  <si>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</si>
  <si>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</si>
  <si>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</si>
  <si>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</si>
  <si>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</si>
  <si>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</si>
  <si>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</si>
  <si>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</si>
  <si>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</si>
  <si>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</si>
  <si>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</si>
  <si>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</si>
  <si>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</si>
  <si>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</si>
  <si>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</si>
  <si>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</si>
  <si>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</si>
  <si>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</si>
  <si>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</si>
  <si>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</si>
  <si>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</si>
  <si>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</si>
  <si>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</si>
  <si>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</si>
  <si>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</si>
  <si>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</si>
  <si>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</si>
  <si>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</si>
  <si>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</si>
  <si>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</si>
  <si>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</si>
  <si>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</si>
  <si>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</si>
  <si>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</si>
  <si>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</si>
  <si>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</si>
  <si>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</si>
  <si>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</si>
  <si>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</si>
  <si>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</si>
  <si>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</si>
  <si>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</si>
  <si>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</si>
  <si>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</si>
  <si>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</si>
  <si>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</si>
  <si>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</si>
  <si>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</si>
  <si>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</si>
  <si>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</si>
  <si>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</si>
  <si>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</si>
  <si>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</si>
  <si>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</si>
  <si>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</si>
  <si>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</si>
  <si>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</si>
  <si>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</si>
  <si>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</si>
  <si>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</si>
  <si>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</si>
  <si>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</si>
  <si>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</si>
  <si>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</si>
  <si>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</si>
  <si>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</si>
  <si>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</si>
  <si>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</si>
  <si>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</si>
  <si>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</si>
  <si>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</si>
  <si>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</si>
  <si>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</si>
  <si>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</si>
  <si>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</si>
  <si>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</si>
  <si>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</si>
  <si>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</si>
  <si>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</si>
  <si>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</si>
  <si>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</si>
  <si>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</si>
  <si>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</si>
  <si>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</si>
  <si>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</si>
  <si>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</si>
  <si>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</si>
  <si>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</si>
  <si>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</si>
  <si>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</si>
  <si>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</si>
  <si>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</si>
  <si>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</si>
  <si>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</si>
  <si>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</si>
  <si>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</si>
  <si>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</si>
  <si>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</si>
  <si>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</si>
  <si>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</si>
  <si>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</si>
  <si>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</si>
  <si>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</si>
  <si>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</si>
  <si>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</si>
  <si>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</si>
  <si>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</si>
  <si>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</si>
  <si>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</si>
  <si>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</si>
  <si>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</si>
  <si>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</si>
  <si>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</si>
  <si>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</si>
  <si>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</si>
  <si>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</si>
  <si>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</si>
  <si>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</si>
  <si>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</si>
  <si>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</si>
  <si>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</si>
  <si>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</si>
  <si>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</si>
  <si>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</si>
  <si>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</si>
  <si>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</si>
  <si>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</si>
  <si>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</si>
  <si>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</si>
  <si>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</si>
  <si>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</si>
  <si>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</si>
  <si>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</si>
  <si>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</si>
  <si>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</si>
  <si>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</si>
  <si>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</si>
  <si>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</si>
  <si>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</si>
  <si>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</si>
  <si>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</si>
  <si>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</si>
  <si>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</si>
  <si>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</si>
  <si>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</si>
  <si>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</si>
  <si>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</si>
  <si>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</si>
  <si>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</si>
  <si>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</si>
  <si>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</si>
  <si>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</si>
  <si>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</si>
  <si>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</si>
  <si>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</si>
  <si>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</si>
  <si>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</si>
  <si>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</si>
  <si>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</si>
  <si>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</si>
  <si>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</si>
  <si>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</si>
  <si>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</si>
  <si>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</si>
  <si>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</si>
  <si>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</si>
  <si>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</si>
  <si>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</si>
  <si>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</si>
  <si>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</si>
  <si>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</si>
  <si>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</si>
  <si>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</si>
  <si>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</si>
  <si>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</si>
  <si>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</si>
  <si>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</si>
  <si>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</si>
  <si>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</si>
  <si>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</si>
  <si>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</si>
  <si>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</si>
  <si>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</si>
  <si>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</si>
  <si>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</si>
  <si>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</si>
  <si>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</si>
  <si>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</si>
  <si>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</si>
  <si>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</si>
  <si>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</si>
  <si>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</si>
  <si>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</si>
  <si>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</si>
  <si>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</si>
  <si>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</si>
  <si>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</si>
  <si>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</si>
  <si>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</si>
  <si>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</si>
  <si>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</si>
  <si>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</si>
  <si>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</si>
  <si>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</si>
  <si>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</si>
  <si>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</si>
  <si>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</si>
  <si>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</si>
  <si>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</si>
  <si>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</si>
  <si>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</si>
  <si>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</si>
  <si>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</si>
  <si>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</si>
  <si>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</si>
  <si>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</si>
  <si>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</si>
  <si>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</si>
  <si>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</si>
  <si>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</si>
  <si>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</si>
  <si>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</si>
  <si>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</si>
  <si>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</si>
  <si>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</si>
  <si>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</si>
  <si>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</si>
  <si>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</si>
  <si>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</si>
  <si>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</si>
  <si>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</si>
  <si>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</si>
  <si>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</si>
  <si>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</si>
  <si>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</si>
  <si>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</si>
  <si>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</si>
  <si>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</si>
  <si>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</si>
  <si>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</si>
  <si>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</si>
  <si>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</si>
  <si>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</si>
  <si>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</si>
  <si>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</si>
  <si>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</si>
  <si>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</si>
  <si>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</si>
  <si>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</si>
  <si>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</si>
  <si>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</si>
  <si>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</si>
  <si>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</si>
  <si>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</si>
  <si>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</si>
  <si>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</si>
  <si>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</si>
  <si>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</si>
  <si>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</si>
  <si>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</si>
  <si>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</si>
  <si>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</si>
  <si>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</si>
  <si>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</si>
  <si>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</si>
  <si>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</si>
  <si>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</si>
  <si>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</si>
  <si>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</si>
  <si>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</si>
  <si>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</si>
  <si>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</si>
  <si>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</si>
  <si>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</si>
  <si>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</si>
  <si>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</si>
  <si>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</si>
  <si>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</si>
  <si>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</si>
  <si>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</si>
  <si>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</si>
  <si>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</si>
  <si>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</si>
  <si>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</si>
  <si>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</si>
  <si>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</si>
  <si>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</si>
  <si>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</si>
  <si>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</si>
  <si>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</si>
  <si>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</si>
  <si>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</si>
  <si>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</si>
  <si>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</si>
  <si>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</si>
  <si>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</si>
  <si>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</si>
  <si>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</si>
  <si>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</si>
  <si>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</si>
  <si>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</si>
  <si>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</si>
  <si>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</si>
  <si>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</si>
  <si>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</si>
  <si>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</si>
  <si>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</si>
  <si>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</si>
  <si>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</si>
  <si>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</si>
  <si>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</si>
  <si>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</si>
  <si>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</si>
  <si>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</si>
  <si>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</si>
  <si>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</si>
  <si>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</si>
  <si>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</si>
  <si>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</si>
  <si>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</si>
  <si>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</si>
  <si>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</si>
  <si>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</si>
  <si>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</si>
  <si>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</si>
  <si>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</si>
  <si>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</si>
  <si>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</si>
  <si>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</si>
  <si>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</si>
  <si>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</si>
  <si>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</si>
  <si>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</si>
  <si>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</si>
  <si>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</si>
  <si>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</si>
  <si>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</si>
  <si>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</si>
  <si>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</si>
  <si>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</si>
  <si>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</si>
  <si>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</si>
  <si>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</si>
  <si>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</si>
  <si>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</si>
  <si>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</si>
  <si>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</si>
  <si>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</si>
  <si>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</si>
  <si>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</si>
  <si>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</si>
  <si>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</si>
  <si>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</si>
  <si>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</si>
  <si>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</si>
  <si>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</si>
  <si>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</si>
  <si>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</si>
  <si>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</si>
  <si>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</si>
  <si>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</si>
  <si>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</si>
  <si>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</si>
  <si>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</si>
  <si>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</si>
  <si>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</si>
  <si>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</si>
  <si>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</si>
  <si>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</si>
  <si>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</si>
  <si>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</si>
  <si>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</si>
  <si>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</si>
  <si>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</si>
  <si>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</si>
  <si>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</si>
  <si>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</si>
  <si>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</si>
  <si>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</si>
  <si>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</si>
  <si>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</si>
  <si>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</si>
  <si>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</si>
  <si>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</si>
  <si>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</si>
  <si>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</si>
  <si>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</si>
  <si>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</si>
  <si>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</si>
  <si>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</si>
  <si>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</si>
  <si>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</si>
  <si>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</si>
  <si>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</si>
  <si>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</si>
  <si>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</si>
  <si>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</si>
  <si>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</si>
  <si>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</si>
  <si>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</si>
  <si>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</si>
  <si>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</si>
  <si>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</si>
  <si>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</si>
  <si>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</si>
  <si>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</si>
  <si>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</si>
  <si>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</si>
  <si>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</si>
  <si>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</si>
  <si>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</si>
  <si>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</si>
  <si>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</si>
  <si>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</si>
  <si>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</si>
  <si>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</si>
  <si>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</si>
  <si>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</si>
  <si>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</si>
  <si>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</si>
  <si>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</si>
  <si>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</si>
  <si>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</si>
  <si>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</si>
  <si>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</si>
  <si>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</si>
  <si>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</si>
  <si>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</si>
  <si>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</si>
  <si>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</si>
  <si>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</si>
  <si>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</si>
  <si>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</si>
  <si>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</si>
  <si>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</si>
  <si>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</si>
  <si>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</si>
  <si>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</si>
  <si>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</si>
  <si>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</si>
  <si>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</si>
  <si>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</si>
  <si>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</si>
  <si>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</si>
  <si>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</si>
  <si>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</si>
  <si>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</si>
  <si>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</si>
  <si>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</si>
  <si>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</si>
  <si>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</si>
  <si>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</si>
  <si>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</si>
  <si>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</si>
  <si>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</si>
  <si>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</si>
  <si>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</si>
  <si>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</si>
  <si>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</si>
  <si>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</si>
  <si>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</si>
  <si>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</si>
  <si>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</si>
  <si>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</si>
  <si>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</si>
  <si>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</si>
  <si>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</si>
  <si>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</si>
  <si>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</si>
  <si>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</si>
  <si>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</si>
  <si>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</si>
  <si>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</si>
  <si>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</si>
  <si>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</si>
  <si>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</si>
  <si>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</si>
  <si>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</si>
  <si>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</si>
  <si>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</si>
  <si>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</si>
  <si>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</si>
  <si>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</si>
  <si>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</si>
  <si>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</si>
  <si>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</si>
  <si>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</si>
  <si>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</si>
  <si>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</si>
  <si>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</si>
  <si>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</si>
  <si>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</si>
  <si>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</si>
  <si>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</si>
  <si>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</si>
  <si>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</si>
  <si>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</si>
  <si>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</si>
  <si>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</si>
  <si>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</si>
  <si>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</si>
  <si>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</si>
  <si>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</si>
  <si>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</si>
  <si>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</si>
  <si>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</si>
  <si>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</si>
  <si>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</si>
  <si>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</si>
  <si>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</si>
  <si>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</si>
  <si>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</si>
  <si>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</si>
  <si>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</si>
  <si>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</si>
  <si>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</si>
  <si>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</si>
  <si>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</si>
  <si>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</si>
  <si>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</si>
  <si>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</si>
  <si>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</si>
  <si>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</si>
  <si>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</si>
  <si>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</si>
  <si>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</si>
  <si>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</si>
  <si>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</si>
  <si>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</si>
  <si>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</si>
  <si>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</si>
  <si>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</si>
  <si>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</si>
  <si>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</si>
  <si>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</si>
  <si>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</si>
  <si>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</si>
  <si>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</si>
  <si>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</si>
  <si>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</si>
  <si>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</si>
  <si>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</si>
  <si>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</si>
  <si>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</si>
  <si>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</si>
  <si>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</si>
  <si>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</si>
  <si>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</si>
  <si>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</si>
  <si>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</si>
  <si>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</si>
  <si>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</si>
  <si>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</si>
  <si>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</si>
  <si>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</si>
  <si>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</si>
  <si>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</si>
  <si>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</si>
  <si>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</si>
  <si>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</si>
  <si>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</si>
  <si>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</si>
  <si>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</si>
  <si>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</si>
  <si>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</si>
  <si>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</si>
  <si>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</si>
  <si>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</si>
  <si>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</si>
  <si>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</si>
  <si>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</si>
  <si>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</si>
  <si>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</si>
  <si>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</si>
  <si>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</si>
  <si>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</si>
  <si>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</si>
  <si>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</si>
  <si>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</si>
  <si>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</si>
  <si>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</si>
  <si>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</si>
  <si>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</si>
  <si>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</si>
  <si>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</si>
  <si>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</si>
  <si>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</si>
  <si>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</si>
  <si>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</si>
  <si>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</si>
  <si>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</si>
  <si>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</si>
  <si>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</si>
  <si>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</si>
  <si>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</si>
  <si>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</si>
  <si>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</si>
  <si>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</si>
  <si>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</si>
  <si>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</si>
  <si>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</si>
  <si>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</si>
  <si>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</si>
  <si>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</si>
  <si>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</si>
  <si>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</si>
  <si>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</si>
  <si>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</si>
  <si>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</si>
  <si>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</si>
  <si>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</si>
  <si>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</si>
  <si>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</si>
  <si>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</si>
  <si>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</si>
  <si>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</si>
  <si>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</si>
  <si>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</si>
  <si>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</si>
  <si>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</si>
  <si>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</si>
  <si>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</si>
  <si>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</si>
  <si>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</si>
  <si>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</si>
  <si>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</si>
  <si>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</si>
  <si>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</si>
  <si>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</si>
  <si>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</si>
  <si>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</si>
  <si>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</si>
  <si>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</si>
  <si>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</si>
  <si>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</si>
  <si>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</si>
  <si>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</si>
  <si>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</si>
  <si>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</si>
  <si>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</si>
  <si>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</si>
  <si>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</si>
  <si>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</si>
  <si>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</si>
  <si>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</si>
  <si>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</si>
  <si>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</si>
  <si>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</si>
  <si>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</si>
  <si>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</si>
  <si>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</si>
  <si>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</si>
  <si>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</si>
  <si>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</si>
  <si>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</si>
  <si>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</si>
  <si>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</si>
  <si>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</si>
  <si>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</si>
  <si>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</si>
  <si>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</si>
  <si>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</si>
  <si>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</si>
  <si>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</si>
  <si>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</si>
  <si>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</si>
  <si>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</si>
  <si>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</si>
  <si>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</si>
  <si>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</si>
  <si>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</si>
  <si>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</si>
  <si>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</si>
  <si>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</si>
  <si>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</si>
  <si>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</si>
  <si>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</si>
  <si>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</si>
  <si>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</si>
  <si>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</si>
  <si>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</si>
  <si>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</si>
  <si>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</si>
  <si>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</si>
  <si>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</si>
  <si>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</si>
  <si>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</si>
  <si>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</si>
  <si>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</si>
  <si>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</si>
  <si>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</si>
  <si>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</si>
  <si>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</si>
  <si>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</si>
  <si>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</si>
  <si>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</si>
  <si>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</si>
  <si>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</si>
  <si>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</si>
  <si>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</si>
  <si>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</si>
  <si>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</si>
  <si>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</si>
  <si>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</si>
  <si>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</si>
  <si>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</si>
  <si>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</si>
  <si>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</si>
  <si>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</si>
  <si>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</si>
  <si>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</si>
  <si>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</si>
  <si>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</si>
  <si>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</si>
  <si>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</si>
  <si>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</si>
  <si>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</si>
  <si>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</si>
  <si>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</si>
  <si>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</si>
  <si>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</si>
  <si>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</si>
  <si>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</si>
  <si>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</si>
  <si>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</si>
  <si>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</si>
  <si>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</si>
  <si>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</si>
  <si>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</si>
  <si>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</si>
  <si>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</si>
  <si>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</si>
  <si>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</si>
  <si>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</si>
  <si>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</si>
  <si>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</si>
  <si>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</si>
  <si>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</si>
  <si>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</si>
  <si>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</si>
  <si>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</si>
  <si>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</si>
  <si>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</si>
  <si>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</si>
  <si>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</si>
  <si>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</si>
  <si>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</si>
  <si>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</si>
  <si>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</si>
  <si>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</si>
  <si>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</si>
  <si>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</si>
  <si>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</si>
  <si>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</si>
  <si>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</si>
  <si>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</si>
  <si>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</si>
  <si>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</si>
  <si>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</si>
  <si>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</si>
  <si>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</si>
  <si>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</si>
  <si>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</si>
  <si>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</si>
  <si>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</si>
  <si>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</si>
  <si>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</si>
  <si>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</si>
  <si>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</si>
  <si>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</si>
  <si>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</si>
  <si>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</si>
  <si>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</si>
  <si>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</si>
  <si>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</si>
  <si>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</si>
  <si>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</si>
  <si>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</si>
  <si>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</si>
  <si>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</si>
  <si>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</si>
  <si>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</si>
  <si>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</si>
  <si>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</si>
  <si>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</si>
  <si>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</si>
  <si>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</si>
  <si>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</si>
  <si>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</si>
  <si>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</si>
  <si>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</si>
  <si>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</si>
  <si>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</si>
  <si>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</si>
  <si>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</si>
  <si>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</si>
  <si>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</si>
  <si>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</si>
  <si>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</si>
  <si>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</si>
  <si>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</si>
  <si>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</si>
  <si>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</si>
  <si>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</si>
  <si>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</si>
  <si>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</si>
  <si>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</si>
  <si>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</si>
  <si>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</si>
  <si>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</si>
  <si>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</si>
  <si>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</si>
  <si>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</si>
  <si>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</si>
  <si>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</si>
  <si>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</si>
  <si>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</si>
  <si>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</si>
  <si>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</si>
  <si>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</si>
  <si>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</si>
  <si>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</si>
  <si>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</si>
  <si>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</si>
  <si>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</si>
  <si>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</si>
  <si>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</si>
  <si>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</si>
  <si>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</si>
  <si>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</si>
  <si>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</si>
  <si>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</si>
  <si>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</si>
  <si>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</si>
  <si>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</si>
  <si>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</si>
  <si>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</si>
  <si>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</si>
  <si>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</si>
  <si>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</si>
  <si>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</si>
  <si>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</si>
  <si>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</si>
  <si>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</si>
  <si>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</si>
  <si>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</si>
  <si>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</si>
  <si>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</si>
  <si>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</si>
  <si>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</si>
  <si>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</si>
  <si>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</si>
  <si>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</si>
  <si>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</si>
  <si>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</si>
  <si>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</si>
  <si>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</si>
  <si>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</si>
  <si>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</si>
  <si>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</si>
  <si>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</si>
  <si>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</si>
  <si>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</si>
  <si>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</si>
  <si>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</si>
  <si>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</si>
  <si>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</si>
  <si>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</si>
  <si>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</si>
  <si>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</si>
  <si>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</si>
  <si>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</si>
  <si>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</si>
  <si>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</si>
  <si>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</si>
  <si>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</si>
  <si>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</si>
  <si>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</si>
  <si>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</si>
  <si>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</si>
  <si>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</si>
  <si>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</si>
  <si>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</si>
  <si>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</si>
  <si>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</si>
  <si>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</si>
  <si>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</si>
  <si>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</si>
  <si>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</si>
  <si>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</si>
  <si>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</si>
  <si>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</si>
  <si>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</si>
  <si>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</si>
  <si>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</si>
  <si>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</si>
  <si>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</si>
  <si>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</si>
  <si>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</si>
  <si>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</si>
  <si>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</si>
  <si>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</si>
  <si>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</si>
  <si>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</si>
  <si>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</si>
  <si>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</si>
  <si>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</si>
  <si>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</si>
  <si>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</si>
  <si>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</si>
  <si>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</si>
  <si>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</si>
  <si>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</si>
  <si>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</si>
  <si>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</si>
  <si>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</si>
  <si>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</si>
  <si>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</si>
  <si>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</si>
  <si>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</si>
  <si>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</si>
  <si>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</si>
  <si>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</si>
  <si>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</si>
  <si>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</si>
  <si>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</si>
  <si>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</si>
  <si>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</si>
  <si>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</si>
  <si>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</si>
  <si>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</si>
  <si>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</si>
  <si>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</si>
  <si>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</si>
  <si>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</si>
  <si>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</si>
  <si>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</si>
  <si>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</si>
  <si>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</si>
  <si>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</si>
  <si>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</si>
  <si>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</si>
  <si>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</si>
  <si>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</si>
  <si>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</si>
  <si>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</si>
  <si>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</si>
  <si>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</si>
  <si>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</si>
  <si>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</si>
  <si>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</si>
  <si>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</si>
  <si>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</si>
  <si>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</si>
  <si>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</si>
  <si>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</si>
  <si>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</si>
  <si>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</si>
  <si>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</si>
  <si>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</si>
  <si>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</si>
  <si>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</si>
  <si>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</si>
  <si>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</si>
  <si>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</si>
  <si>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</si>
  <si>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</si>
  <si>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</si>
  <si>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</si>
  <si>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</si>
  <si>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</si>
  <si>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</si>
  <si>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</si>
  <si>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</si>
  <si>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</si>
  <si>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</si>
  <si>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</si>
  <si>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</si>
  <si>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</si>
  <si>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</si>
  <si>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</si>
  <si>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</si>
  <si>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</si>
  <si>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</si>
  <si>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</si>
  <si>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</si>
  <si>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</si>
  <si>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</si>
  <si>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</si>
  <si>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</si>
  <si>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</si>
  <si>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</si>
  <si>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</si>
  <si>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</si>
  <si>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</si>
  <si>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</si>
  <si>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</si>
  <si>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</si>
  <si>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</si>
  <si>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</si>
  <si>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</si>
  <si>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</si>
  <si>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</si>
  <si>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</si>
  <si>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</si>
  <si>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</si>
  <si>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</si>
  <si>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</si>
  <si>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</si>
  <si>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</si>
  <si>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</si>
  <si>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</si>
  <si>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</si>
  <si>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</si>
  <si>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</si>
  <si>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</si>
  <si>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</si>
  <si>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</si>
  <si>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</si>
  <si>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</si>
  <si>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</si>
  <si>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</si>
  <si>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</si>
  <si>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</si>
  <si>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</si>
  <si>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</si>
  <si>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</si>
  <si>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</si>
  <si>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</si>
  <si>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</si>
  <si>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</si>
  <si>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</si>
  <si>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</si>
  <si>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</si>
  <si>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</si>
  <si>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</si>
  <si>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</si>
  <si>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</si>
  <si>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</si>
  <si>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</si>
  <si>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</si>
  <si>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</si>
  <si>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</si>
  <si>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</si>
  <si>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</si>
  <si>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</si>
  <si>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</si>
  <si>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</si>
  <si>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</si>
  <si>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</si>
  <si>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</si>
  <si>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</si>
  <si>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</si>
  <si>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</si>
  <si>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</si>
  <si>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</si>
  <si>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</si>
  <si>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</si>
  <si>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</si>
  <si>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</si>
  <si>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</si>
  <si>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</si>
  <si>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</si>
  <si>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</si>
  <si>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</si>
  <si>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</si>
  <si>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</si>
  <si>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</si>
  <si>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</si>
  <si>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</si>
  <si>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</si>
  <si>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</si>
  <si>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</si>
  <si>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</si>
  <si>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</si>
  <si>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</si>
  <si>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</si>
  <si>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</si>
  <si>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</si>
  <si>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</si>
  <si>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</si>
  <si>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</si>
  <si>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</si>
  <si>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</si>
  <si>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</si>
  <si>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</si>
  <si>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</si>
  <si>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</si>
  <si>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</si>
  <si>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</si>
  <si>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</si>
  <si>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</si>
  <si>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</si>
  <si>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</si>
  <si>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</si>
  <si>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</si>
  <si>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</si>
  <si>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</si>
  <si>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</si>
  <si>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</si>
  <si>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</si>
  <si>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</si>
  <si>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</si>
  <si>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</si>
  <si>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</si>
  <si>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</si>
  <si>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</si>
  <si>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</si>
  <si>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</si>
  <si>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</si>
  <si>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</si>
  <si>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</si>
  <si>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</si>
  <si>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</si>
  <si>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</si>
  <si>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</si>
  <si>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</si>
  <si>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</si>
  <si>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</si>
  <si>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</si>
  <si>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</si>
  <si>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</si>
  <si>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</si>
  <si>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</si>
  <si>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</si>
  <si>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</si>
  <si>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</si>
  <si>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</si>
  <si>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</si>
  <si>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</si>
  <si>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</si>
  <si>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</si>
  <si>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</si>
  <si>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</si>
  <si>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</si>
  <si>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</si>
  <si>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</si>
  <si>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</si>
  <si>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</si>
  <si>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</si>
  <si>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</si>
  <si>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</si>
  <si>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</si>
  <si>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</si>
  <si>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</si>
  <si>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</si>
  <si>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</si>
  <si>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</si>
  <si>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</si>
  <si>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</si>
  <si>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</si>
  <si>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</si>
  <si>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</si>
  <si>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</si>
  <si>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</si>
  <si>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</si>
  <si>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</si>
  <si>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</si>
  <si>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</si>
  <si>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</si>
  <si>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</si>
  <si>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</si>
  <si>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</si>
  <si>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</si>
  <si>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</si>
  <si>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</si>
  <si>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</si>
  <si>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</si>
  <si>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</si>
  <si>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</si>
  <si>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</si>
  <si>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</si>
  <si>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</si>
  <si>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</si>
  <si>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</si>
  <si>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</si>
  <si>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</si>
  <si>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</si>
  <si>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</si>
  <si>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</si>
  <si>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</si>
  <si>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</si>
  <si>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</si>
  <si>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</si>
  <si>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</si>
  <si>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</si>
  <si>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</si>
  <si>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</si>
  <si>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</si>
  <si>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</si>
  <si>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</si>
  <si>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</si>
  <si>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</si>
  <si>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</si>
  <si>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</si>
  <si>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</si>
  <si>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</si>
  <si>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</si>
  <si>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</si>
  <si>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</si>
  <si>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</si>
  <si>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</si>
  <si>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</si>
  <si>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</si>
  <si>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</si>
  <si>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</si>
  <si>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</si>
  <si>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</si>
  <si>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</si>
  <si>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</si>
  <si>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</si>
  <si>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</si>
  <si>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</si>
  <si>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</si>
  <si>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</si>
  <si>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</si>
  <si>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</si>
  <si>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</si>
  <si>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</si>
  <si>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</si>
  <si>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</si>
  <si>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</si>
  <si>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</si>
  <si>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</si>
  <si>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</si>
  <si>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</si>
  <si>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</si>
  <si>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</si>
  <si>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</si>
  <si>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</si>
  <si>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</si>
  <si>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</si>
  <si>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</si>
  <si>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</si>
  <si>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</si>
  <si>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</si>
  <si>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</si>
  <si>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</si>
  <si>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</si>
  <si>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</si>
  <si>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</si>
  <si>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</si>
  <si>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</si>
  <si>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</si>
  <si>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</si>
  <si>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</si>
  <si>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</si>
  <si>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</si>
  <si>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</si>
  <si>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</si>
  <si>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</si>
  <si>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</si>
  <si>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</si>
  <si>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</si>
  <si>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</si>
  <si>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</si>
  <si>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</si>
  <si>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</si>
  <si>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</si>
  <si>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</si>
  <si>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</si>
  <si>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</si>
  <si>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</si>
  <si>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</si>
  <si>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</si>
  <si>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</si>
  <si>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</si>
  <si>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</si>
  <si>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</si>
  <si>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</si>
  <si>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</si>
  <si>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</si>
  <si>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</si>
  <si>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</si>
  <si>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</si>
  <si>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</si>
  <si>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</si>
  <si>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</si>
  <si>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</si>
  <si>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</si>
  <si>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</si>
  <si>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</si>
  <si>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</si>
  <si>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</si>
  <si>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</si>
  <si>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</si>
  <si>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</si>
  <si>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</si>
  <si>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</si>
  <si>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</si>
  <si>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</si>
  <si>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</si>
  <si>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</si>
  <si>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</si>
  <si>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</si>
  <si>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</si>
  <si>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</si>
  <si>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</si>
  <si>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</si>
  <si>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</si>
  <si>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</si>
  <si>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</si>
  <si>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</si>
  <si>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</si>
  <si>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</si>
  <si>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</si>
  <si>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</si>
  <si>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</si>
  <si>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</si>
  <si>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</si>
  <si>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</si>
  <si>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</si>
  <si>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</si>
  <si>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</si>
  <si>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</si>
  <si>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</si>
  <si>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</si>
  <si>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</si>
  <si>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</si>
  <si>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</si>
  <si>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</si>
  <si>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</si>
  <si>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</si>
  <si>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</si>
  <si>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</si>
  <si>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</si>
  <si>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</si>
  <si>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</si>
  <si>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</si>
  <si>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</si>
  <si>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</si>
  <si>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</si>
  <si>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</si>
  <si>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</si>
  <si>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</si>
  <si>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</si>
  <si>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</si>
  <si>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</si>
  <si>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</si>
  <si>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</si>
  <si>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</si>
  <si>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</si>
  <si>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</si>
  <si>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</si>
  <si>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</si>
  <si>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</si>
  <si>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</si>
  <si>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</si>
  <si>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</si>
  <si>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</si>
  <si>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</si>
  <si>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</si>
  <si>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</si>
  <si>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</si>
  <si>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</si>
  <si>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</si>
  <si>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</si>
  <si>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</si>
  <si>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</si>
  <si>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</si>
  <si>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</si>
  <si>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</si>
  <si>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</si>
  <si>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</si>
  <si>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</si>
  <si>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</si>
  <si>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</si>
  <si>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</si>
  <si>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</si>
  <si>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</si>
  <si>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</si>
  <si>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</si>
  <si>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</si>
  <si>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</si>
  <si>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</si>
  <si>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</si>
  <si>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</si>
  <si>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</si>
  <si>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</si>
  <si>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</si>
  <si>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</si>
  <si>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</si>
  <si>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</si>
  <si>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</si>
  <si>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</si>
  <si>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</si>
  <si>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</si>
  <si>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</si>
  <si>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</si>
  <si>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</si>
  <si>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</si>
  <si>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</si>
  <si>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</si>
  <si>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</si>
  <si>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</si>
  <si>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</si>
  <si>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</si>
  <si>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</si>
  <si>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</si>
  <si>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</si>
  <si>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</si>
  <si>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</si>
  <si>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</si>
  <si>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</si>
  <si>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</si>
  <si>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</si>
  <si>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</si>
  <si>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</si>
  <si>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</si>
  <si>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</si>
  <si>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</si>
  <si>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</si>
  <si>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</si>
  <si>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</si>
  <si>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</si>
  <si>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</si>
  <si>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</si>
  <si>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</si>
  <si>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</si>
  <si>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</si>
  <si>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</si>
  <si>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</si>
  <si>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</si>
  <si>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</si>
  <si>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</si>
  <si>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</si>
  <si>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</si>
  <si>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</si>
  <si>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</si>
  <si>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</si>
  <si>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</si>
  <si>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</si>
  <si>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</si>
  <si>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</si>
  <si>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</si>
  <si>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</si>
  <si>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</si>
  <si>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</si>
  <si>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</si>
  <si>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</si>
  <si>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</si>
  <si>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</si>
  <si>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</si>
  <si>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</si>
  <si>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</si>
  <si>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</si>
  <si>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</si>
  <si>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</si>
  <si>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</si>
  <si>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</si>
  <si>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</si>
  <si>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</si>
  <si>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</si>
  <si>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</si>
  <si>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</si>
  <si>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</si>
  <si>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</si>
  <si>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</si>
  <si>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</si>
  <si>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</si>
  <si>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</si>
  <si>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</si>
  <si>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</si>
  <si>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</si>
  <si>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</si>
  <si>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</si>
  <si>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</si>
  <si>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</si>
  <si>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</si>
  <si>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</si>
  <si>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</si>
  <si>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</si>
  <si>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</si>
  <si>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</si>
  <si>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</si>
  <si>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</si>
  <si>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</si>
  <si>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</si>
  <si>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</si>
  <si>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</si>
  <si>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</si>
  <si>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</si>
  <si>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</si>
  <si>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</si>
  <si>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</si>
  <si>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</si>
  <si>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</si>
  <si>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</si>
  <si>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</si>
  <si>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</si>
  <si>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</si>
  <si>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</si>
  <si>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</si>
  <si>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</si>
  <si>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</si>
  <si>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</si>
  <si>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</si>
  <si>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</si>
  <si>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</si>
  <si>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</si>
  <si>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</si>
  <si>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</si>
  <si>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</si>
  <si>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</si>
  <si>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</si>
  <si>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</si>
  <si>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</si>
  <si>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</si>
  <si>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</si>
  <si>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</si>
  <si>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</si>
  <si>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</si>
  <si>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</si>
  <si>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</si>
  <si>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</si>
  <si>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</si>
  <si>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</si>
  <si>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</si>
  <si>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</si>
  <si>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</si>
  <si>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</si>
  <si>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</si>
  <si>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</si>
  <si>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</si>
  <si>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</si>
  <si>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</si>
  <si>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</si>
  <si>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</si>
  <si>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</si>
  <si>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</si>
  <si>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</si>
  <si>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</si>
  <si>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</si>
  <si>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</si>
  <si>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</si>
  <si>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</si>
  <si>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</si>
  <si>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</si>
  <si>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</si>
  <si>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</si>
  <si>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</si>
  <si>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</si>
  <si>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</si>
  <si>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</si>
  <si>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</si>
  <si>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</si>
  <si>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</si>
  <si>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</si>
  <si>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</si>
  <si>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</si>
  <si>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</si>
  <si>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</si>
  <si>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</si>
  <si>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</si>
  <si>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</si>
  <si>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</si>
  <si>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</si>
  <si>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</si>
  <si>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</si>
  <si>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</si>
  <si>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</si>
  <si>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</si>
  <si>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</si>
  <si>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</si>
  <si>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</si>
  <si>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</si>
  <si>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</si>
  <si>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</si>
  <si>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</si>
  <si>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</si>
  <si>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</si>
  <si>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</si>
  <si>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</si>
  <si>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</si>
  <si>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</si>
  <si>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</si>
  <si>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</si>
  <si>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</si>
  <si>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</si>
  <si>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</si>
  <si>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</si>
  <si>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</si>
  <si>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</si>
  <si>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</si>
  <si>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</si>
  <si>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</si>
  <si>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</si>
  <si>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</si>
  <si>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</si>
  <si>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</si>
  <si>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</si>
  <si>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</si>
  <si>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</si>
  <si>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</si>
  <si>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</si>
  <si>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</si>
  <si>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</si>
  <si>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</si>
  <si>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</si>
  <si>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</si>
  <si>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</si>
  <si>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</si>
  <si>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</si>
  <si>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</si>
  <si>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</si>
  <si>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</si>
  <si>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</si>
  <si>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</si>
  <si>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</si>
  <si>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</si>
  <si>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</si>
  <si>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</si>
  <si>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</si>
  <si>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</si>
  <si>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</si>
  <si>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</si>
  <si>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</si>
  <si>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</si>
  <si>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</si>
  <si>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</si>
  <si>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</si>
  <si>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</si>
  <si>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</si>
  <si>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</si>
  <si>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</si>
  <si>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</si>
  <si>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</si>
  <si>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</si>
  <si>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</si>
  <si>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</si>
  <si>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</si>
  <si>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</si>
  <si>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</si>
  <si>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</si>
  <si>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</si>
  <si>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</si>
  <si>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</si>
  <si>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</si>
  <si>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</si>
  <si>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</si>
  <si>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</si>
  <si>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</si>
  <si>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</si>
  <si>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</si>
  <si>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</si>
  <si>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</si>
  <si>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</si>
  <si>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</si>
  <si>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</si>
  <si>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</si>
  <si>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</si>
  <si>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</si>
  <si>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</si>
  <si>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</si>
  <si>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</si>
  <si>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</si>
  <si>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</si>
  <si>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</si>
  <si>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</si>
  <si>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</si>
  <si>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</si>
  <si>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</si>
  <si>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</si>
  <si>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</si>
  <si>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</si>
  <si>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</si>
  <si>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</si>
  <si>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</si>
  <si>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</si>
  <si>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</si>
  <si>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</si>
  <si>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</si>
  <si>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</si>
  <si>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</si>
  <si>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</si>
  <si>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</si>
  <si>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</si>
  <si>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</si>
  <si>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</si>
  <si>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</si>
  <si>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</si>
  <si>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</si>
  <si>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</si>
  <si>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</si>
  <si>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</si>
  <si>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</si>
  <si>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</si>
  <si>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</si>
  <si>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</si>
  <si>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</si>
  <si>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</si>
  <si>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</si>
  <si>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</si>
  <si>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</si>
  <si>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</si>
  <si>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</si>
  <si>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</si>
  <si>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</si>
  <si>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</si>
  <si>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</si>
  <si>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</si>
  <si>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</si>
  <si>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</si>
  <si>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</si>
  <si>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</si>
  <si>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</si>
  <si>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</si>
  <si>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</si>
  <si>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</si>
  <si>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</si>
  <si>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</si>
  <si>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</si>
  <si>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</si>
  <si>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</si>
  <si>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</si>
  <si>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</si>
  <si>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</si>
  <si>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</si>
  <si>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</si>
  <si>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</si>
  <si>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</si>
  <si>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</si>
  <si>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</si>
  <si>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</si>
  <si>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</si>
  <si>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</si>
  <si>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</si>
  <si>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</si>
  <si>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</si>
  <si>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</si>
  <si>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</si>
  <si>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</si>
  <si>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</si>
  <si>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</si>
  <si>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</si>
  <si>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</si>
  <si>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</si>
  <si>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</si>
  <si>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</si>
  <si>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</si>
  <si>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</si>
  <si>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</si>
  <si>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</si>
  <si>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</si>
  <si>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</si>
  <si>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</si>
  <si>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</si>
  <si>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</si>
  <si>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</si>
  <si>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</si>
  <si>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</si>
  <si>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</si>
  <si>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</si>
  <si>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</si>
  <si>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</si>
  <si>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</si>
  <si>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</si>
  <si>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</si>
  <si>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</si>
  <si>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</si>
  <si>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</si>
  <si>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</si>
  <si>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</si>
  <si>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</si>
  <si>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</si>
  <si>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</si>
  <si>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</si>
  <si>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</si>
  <si>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</si>
  <si>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</si>
  <si>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</si>
  <si>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</si>
  <si>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</si>
  <si>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</si>
  <si>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</si>
  <si>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</si>
  <si>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</si>
  <si>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</si>
  <si>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</si>
  <si>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</si>
  <si>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</si>
  <si>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</si>
  <si>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</si>
  <si>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</si>
  <si>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</si>
  <si>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</si>
  <si>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</si>
  <si>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</si>
  <si>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</si>
  <si>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</si>
  <si>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</si>
  <si>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</si>
  <si>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</si>
  <si>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</si>
  <si>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</si>
  <si>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</si>
  <si>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</si>
  <si>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</si>
  <si>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</si>
  <si>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</si>
  <si>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</si>
  <si>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</si>
  <si>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</si>
  <si>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</si>
  <si>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</si>
  <si>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</si>
  <si>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</si>
  <si>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</si>
  <si>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</si>
  <si>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</si>
  <si>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</si>
  <si>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</si>
  <si>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</si>
  <si>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</si>
  <si>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</si>
  <si>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</si>
  <si>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</si>
  <si>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</si>
  <si>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</si>
  <si>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</si>
  <si>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</si>
  <si>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</si>
  <si>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</si>
  <si>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</si>
  <si>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</si>
  <si>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</si>
  <si>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</si>
  <si>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</si>
  <si>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</si>
  <si>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</si>
  <si>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</si>
  <si>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</si>
  <si>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</si>
  <si>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</si>
  <si>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</si>
  <si>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</si>
  <si>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</si>
  <si>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</si>
  <si>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</si>
  <si>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</si>
  <si>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</si>
  <si>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</si>
  <si>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</si>
  <si>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</si>
  <si>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</si>
  <si>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</si>
  <si>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</si>
  <si>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</si>
  <si>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</si>
  <si>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</si>
  <si>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</si>
  <si>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</si>
  <si>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</si>
  <si>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</si>
  <si>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</si>
  <si>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</si>
  <si>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</si>
  <si>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</si>
  <si>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</si>
  <si>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</si>
  <si>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</si>
  <si>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</si>
  <si>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</si>
  <si>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</si>
  <si>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</si>
  <si>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</si>
  <si>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</si>
  <si>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</si>
  <si>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</si>
  <si>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</si>
  <si>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</si>
  <si>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</si>
  <si>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</si>
  <si>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</si>
  <si>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</si>
  <si>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</si>
  <si>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</si>
  <si>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</si>
  <si>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</si>
  <si>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</si>
  <si>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</si>
  <si>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</si>
  <si>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</si>
  <si>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</si>
  <si>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</si>
  <si>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</si>
  <si>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</si>
  <si>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</si>
  <si>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</si>
  <si>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</si>
  <si>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</si>
  <si>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</si>
  <si>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</si>
  <si>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</si>
  <si>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</si>
  <si>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</si>
  <si>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</si>
  <si>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</si>
  <si>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</si>
  <si>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</si>
  <si>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</si>
  <si>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</si>
  <si>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</si>
  <si>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</si>
  <si>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</si>
  <si>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</si>
  <si>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</si>
  <si>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</si>
  <si>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</si>
  <si>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</si>
  <si>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</si>
  <si>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</si>
  <si>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</si>
  <si>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</si>
  <si>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</si>
  <si>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</si>
  <si>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</si>
  <si>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</si>
  <si>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</si>
  <si>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</si>
  <si>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</si>
  <si>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</si>
  <si>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</si>
  <si>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</si>
  <si>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</si>
  <si>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</si>
  <si>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</si>
  <si>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</si>
  <si>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</si>
  <si>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</si>
  <si>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</si>
  <si>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</si>
  <si>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</si>
  <si>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</si>
  <si>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</si>
  <si>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</si>
  <si>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</si>
  <si>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</si>
  <si>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</si>
  <si>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</si>
  <si>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</si>
  <si>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</si>
  <si>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</si>
  <si>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</si>
  <si>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</si>
  <si>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</si>
  <si>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</si>
  <si>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</si>
  <si>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</si>
  <si>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</si>
  <si>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</si>
  <si>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</si>
  <si>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</si>
  <si>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</si>
  <si>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</si>
  <si>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</si>
  <si>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</si>
  <si>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</si>
  <si>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</si>
  <si>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</si>
  <si>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</si>
  <si>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</si>
  <si>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</si>
  <si>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</si>
  <si>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</si>
  <si>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</si>
  <si>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</si>
  <si>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</si>
  <si>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</si>
  <si>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</si>
  <si>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</si>
  <si>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</si>
  <si>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</si>
  <si>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</si>
  <si>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</si>
  <si>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</si>
  <si>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</si>
  <si>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</si>
  <si>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</si>
  <si>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</si>
  <si>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</si>
  <si>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</si>
  <si>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</si>
  <si>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</si>
  <si>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</si>
  <si>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</si>
  <si>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</si>
  <si>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</si>
  <si>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</si>
  <si>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</si>
  <si>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</si>
  <si>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</si>
  <si>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</si>
  <si>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</si>
  <si>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</si>
  <si>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</si>
  <si>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</si>
  <si>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</si>
  <si>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</si>
  <si>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</si>
  <si>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</si>
  <si>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</si>
  <si>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</si>
  <si>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</si>
  <si>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</si>
  <si>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</si>
  <si>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</si>
  <si>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</si>
  <si>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</si>
  <si>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</si>
  <si>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</si>
  <si>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</si>
  <si>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</si>
  <si>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</si>
  <si>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</si>
  <si>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</si>
  <si>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</si>
  <si>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</si>
  <si>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</si>
  <si>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</si>
  <si>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</si>
  <si>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</si>
  <si>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</si>
  <si>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</si>
  <si>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</si>
  <si>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</si>
  <si>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</si>
  <si>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</si>
  <si>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</si>
  <si>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</si>
  <si>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</si>
  <si>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</si>
  <si>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</si>
  <si>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</si>
  <si>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</si>
  <si>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</si>
  <si>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</si>
  <si>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</si>
  <si>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</si>
  <si>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</si>
  <si>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</si>
  <si>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</si>
  <si>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</si>
  <si>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</si>
  <si>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</si>
  <si>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</si>
  <si>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</si>
  <si>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</si>
  <si>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</si>
  <si>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</si>
  <si>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</si>
  <si>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</si>
  <si>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</si>
  <si>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</si>
  <si>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</si>
  <si>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</si>
  <si>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</si>
  <si>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</si>
  <si>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</si>
  <si>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</si>
  <si>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</si>
  <si>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</si>
  <si>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</si>
  <si>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</si>
  <si>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</si>
  <si>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</si>
  <si>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</si>
  <si>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</si>
  <si>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</si>
  <si>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</si>
  <si>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</si>
  <si>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</si>
  <si>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</si>
  <si>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</si>
  <si>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</si>
  <si>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</si>
  <si>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</si>
  <si>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</si>
  <si>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</si>
  <si>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</si>
  <si>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</si>
  <si>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</si>
  <si>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</si>
  <si>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</si>
  <si>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</si>
  <si>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</si>
  <si>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</si>
  <si>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</si>
  <si>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</si>
  <si>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</si>
  <si>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</si>
  <si>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</si>
  <si>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</si>
  <si>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</si>
  <si>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</si>
  <si>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</si>
  <si>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</si>
  <si>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</si>
  <si>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</si>
  <si>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</si>
  <si>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</si>
  <si>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</si>
  <si>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</si>
  <si>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</si>
  <si>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</si>
  <si>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</si>
  <si>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</si>
  <si>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</si>
  <si>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</si>
  <si>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</si>
  <si>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</si>
  <si>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</si>
  <si>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</si>
  <si>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</si>
  <si>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</si>
  <si>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</si>
  <si>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</si>
  <si>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</si>
  <si>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</si>
  <si>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</si>
  <si>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</si>
  <si>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</si>
  <si>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</si>
  <si>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</si>
  <si>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</si>
  <si>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</si>
  <si>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</si>
  <si>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</si>
  <si>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</si>
  <si>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</si>
  <si>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</si>
  <si>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</si>
  <si>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</si>
  <si>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</si>
  <si>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</si>
  <si>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</si>
  <si>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</si>
  <si>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</si>
  <si>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</si>
  <si>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</si>
  <si>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</si>
  <si>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</si>
  <si>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</si>
  <si>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</si>
  <si>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</si>
  <si>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</si>
  <si>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</si>
  <si>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</si>
  <si>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</si>
  <si>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</si>
  <si>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</si>
  <si>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</si>
  <si>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</si>
  <si>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</si>
  <si>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</si>
  <si>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</si>
  <si>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</si>
  <si>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</si>
  <si>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</si>
  <si>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</si>
  <si>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</si>
  <si>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</si>
  <si>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</si>
  <si>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</si>
  <si>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</si>
  <si>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</si>
  <si>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</si>
  <si>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</si>
  <si>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</si>
  <si>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</si>
  <si>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</si>
  <si>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</si>
  <si>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</si>
  <si>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</si>
  <si>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</si>
  <si>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</si>
  <si>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</si>
  <si>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</si>
  <si>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</si>
  <si>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</si>
  <si>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</si>
  <si>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</si>
  <si>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</si>
  <si>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</si>
  <si>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</si>
  <si>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</si>
  <si>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</si>
  <si>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</si>
  <si>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</si>
  <si>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</si>
  <si>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</si>
  <si>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</si>
  <si>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</si>
  <si>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</si>
  <si>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</si>
  <si>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</si>
  <si>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</si>
  <si>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</si>
  <si>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</si>
  <si>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</si>
  <si>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</si>
  <si>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</si>
  <si>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</si>
  <si>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</si>
  <si>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</si>
  <si>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</si>
  <si>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</si>
  <si>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</si>
  <si>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</si>
  <si>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</si>
  <si>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</si>
  <si>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</si>
  <si>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</si>
  <si>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</si>
  <si>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</si>
  <si>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</si>
  <si>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</si>
  <si>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</si>
  <si>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</si>
  <si>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</si>
  <si>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</si>
  <si>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</si>
  <si>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</si>
  <si>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</si>
  <si>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</si>
  <si>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</si>
  <si>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</si>
  <si>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</si>
  <si>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</si>
  <si>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</si>
  <si>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</si>
  <si>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</si>
  <si>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</si>
  <si>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</si>
  <si>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</si>
  <si>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</si>
  <si>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</si>
  <si>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</si>
  <si>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</si>
  <si>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</si>
  <si>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</si>
  <si>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</si>
  <si>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</si>
  <si>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</si>
  <si>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</si>
  <si>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</si>
  <si>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</si>
  <si>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</si>
  <si>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</si>
  <si>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</si>
  <si>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</si>
  <si>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</si>
  <si>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</si>
  <si>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</si>
  <si>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</si>
  <si>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</si>
  <si>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</si>
  <si>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</si>
  <si>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</si>
  <si>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</si>
  <si>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</si>
  <si>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</si>
  <si>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</si>
  <si>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</si>
  <si>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</si>
  <si>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</si>
  <si>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</si>
  <si>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</si>
  <si>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</si>
  <si>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</si>
  <si>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</si>
  <si>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</si>
  <si>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</si>
  <si>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</si>
  <si>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</si>
  <si>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</si>
  <si>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</si>
  <si>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</si>
  <si>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</si>
  <si>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</si>
  <si>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</si>
  <si>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</si>
  <si>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</si>
  <si>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</si>
  <si>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</si>
  <si>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</si>
  <si>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</si>
  <si>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</si>
  <si>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</si>
  <si>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</si>
  <si>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</si>
  <si>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</si>
  <si>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</si>
  <si>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</si>
  <si>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</si>
  <si>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</si>
  <si>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</si>
  <si>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</si>
  <si>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</si>
  <si>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</si>
  <si>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</si>
  <si>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</si>
  <si>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</si>
  <si>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</si>
  <si>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</si>
  <si>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</si>
  <si>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</si>
  <si>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</si>
  <si>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</si>
  <si>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</si>
  <si>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</si>
  <si>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</si>
  <si>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</si>
  <si>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</si>
  <si>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</si>
  <si>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</si>
  <si>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</si>
  <si>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</si>
  <si>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</si>
  <si>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</si>
  <si>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</si>
  <si>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</si>
  <si>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</si>
  <si>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</si>
  <si>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</si>
  <si>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</si>
  <si>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</si>
  <si>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</si>
  <si>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</si>
  <si>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</si>
  <si>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</si>
  <si>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</si>
  <si>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</si>
  <si>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</si>
  <si>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</si>
  <si>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</si>
  <si>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</si>
  <si>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</si>
  <si>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</si>
  <si>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</si>
  <si>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</si>
  <si>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</si>
  <si>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</si>
  <si>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</si>
  <si>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</si>
  <si>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</si>
  <si>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</si>
  <si>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</si>
  <si>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</si>
  <si>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</si>
  <si>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</si>
  <si>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</si>
  <si>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</si>
  <si>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</si>
  <si>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</si>
  <si>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</si>
  <si>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</si>
  <si>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</si>
  <si>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</si>
  <si>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</si>
  <si>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</si>
  <si>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</si>
  <si>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</si>
  <si>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</si>
  <si>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</si>
  <si>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</si>
  <si>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</si>
  <si>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</si>
  <si>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</si>
  <si>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</si>
  <si>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</si>
  <si>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</si>
  <si>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</si>
  <si>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</si>
  <si>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</si>
  <si>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</si>
  <si>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</si>
  <si>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</si>
  <si>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</si>
  <si>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</si>
  <si>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</si>
  <si>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</si>
  <si>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</si>
  <si>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</si>
  <si>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</si>
  <si>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</si>
  <si>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</si>
  <si>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</si>
  <si>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</si>
  <si>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</si>
  <si>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</si>
  <si>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</si>
  <si>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</si>
  <si>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</si>
  <si>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</si>
  <si>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</si>
  <si>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</si>
  <si>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</si>
  <si>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</si>
  <si>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</si>
  <si>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</si>
  <si>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</si>
  <si>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</si>
  <si>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</si>
  <si>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</si>
  <si>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</si>
  <si>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</si>
  <si>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</si>
  <si>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</si>
  <si>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</si>
  <si>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</si>
  <si>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</si>
  <si>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</si>
  <si>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</si>
  <si>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</si>
  <si>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</si>
  <si>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</si>
  <si>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</si>
  <si>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</si>
  <si>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</si>
  <si>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</si>
  <si>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</si>
  <si>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</si>
  <si>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</si>
  <si>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</si>
  <si>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</si>
  <si>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</si>
  <si>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</si>
  <si>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</si>
  <si>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</si>
  <si>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</si>
  <si>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</si>
  <si>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</si>
  <si>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</si>
  <si>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</si>
  <si>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</si>
  <si>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</si>
  <si>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</si>
  <si>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</si>
  <si>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</si>
  <si>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</si>
  <si>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</si>
  <si>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</si>
  <si>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</si>
  <si>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</si>
  <si>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</si>
  <si>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</si>
  <si>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</si>
  <si>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</si>
  <si>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</si>
  <si>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</si>
  <si>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</si>
  <si>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</si>
  <si>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</si>
  <si>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</si>
  <si>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</si>
  <si>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</si>
  <si>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</si>
  <si>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</si>
  <si>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</si>
  <si>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</si>
  <si>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</si>
  <si>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</si>
  <si>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</si>
  <si>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</si>
  <si>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</si>
  <si>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</si>
  <si>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</si>
  <si>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</si>
  <si>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</si>
  <si>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</si>
  <si>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</si>
  <si>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</si>
  <si>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</si>
  <si>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</si>
  <si>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</si>
  <si>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</si>
  <si>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</si>
  <si>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</si>
  <si>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</si>
  <si>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</si>
  <si>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</si>
  <si>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</si>
  <si>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</si>
  <si>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</si>
  <si>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</si>
  <si>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</si>
  <si>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</si>
  <si>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</si>
  <si>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</si>
  <si>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</si>
  <si>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</si>
  <si>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</si>
  <si>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</si>
  <si>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</si>
  <si>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</si>
  <si>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</si>
  <si>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</si>
  <si>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</si>
  <si>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</si>
  <si>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</si>
  <si>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</si>
  <si>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</si>
  <si>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</si>
  <si>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</si>
  <si>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</si>
  <si>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</si>
  <si>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</si>
  <si>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</si>
  <si>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</si>
  <si>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</si>
  <si>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</si>
  <si>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</si>
  <si>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</si>
  <si>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</si>
  <si>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</si>
  <si>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</si>
  <si>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</si>
  <si>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</si>
  <si>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</si>
  <si>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</si>
  <si>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</si>
  <si>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</si>
  <si>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</si>
  <si>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</si>
  <si>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</si>
  <si>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</si>
  <si>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</si>
  <si>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</si>
  <si>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</si>
  <si>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</si>
  <si>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</si>
  <si>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</si>
  <si>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</si>
  <si>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</si>
  <si>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</si>
  <si>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</si>
  <si>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</si>
  <si>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</si>
  <si>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</si>
  <si>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</si>
  <si>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</si>
  <si>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</si>
  <si>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</si>
  <si>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</si>
  <si>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</si>
  <si>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</si>
  <si>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</si>
  <si>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</si>
  <si>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</si>
  <si>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</si>
  <si>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</si>
  <si>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</si>
  <si>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</si>
  <si>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</si>
  <si>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</si>
  <si>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</si>
  <si>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</si>
  <si>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</si>
  <si>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</si>
  <si>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</si>
  <si>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</si>
  <si>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</si>
  <si>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</si>
  <si>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</si>
  <si>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</si>
  <si>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</si>
  <si>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</si>
  <si>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</si>
  <si>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</si>
  <si>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</si>
  <si>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</si>
  <si>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</si>
  <si>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</si>
  <si>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</si>
  <si>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</si>
  <si>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</si>
  <si>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</si>
  <si>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</si>
  <si>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</si>
  <si>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</si>
  <si>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</si>
  <si>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</si>
  <si>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</si>
  <si>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</si>
  <si>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</si>
  <si>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</si>
  <si>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</si>
  <si>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</si>
  <si>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</si>
  <si>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</si>
  <si>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</si>
  <si>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</si>
  <si>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</si>
  <si>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</si>
  <si>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</si>
  <si>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</si>
  <si>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</si>
  <si>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</si>
  <si>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</si>
  <si>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</si>
  <si>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</si>
  <si>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</si>
  <si>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</si>
  <si>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</si>
  <si>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</si>
  <si>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</si>
  <si>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</si>
  <si>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</si>
  <si>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</si>
  <si>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</si>
  <si>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</si>
  <si>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</si>
  <si>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</si>
  <si>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</si>
  <si>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</si>
  <si>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</si>
  <si>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</si>
  <si>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</si>
  <si>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</si>
  <si>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</si>
  <si>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</si>
  <si>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</si>
  <si>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</si>
  <si>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</si>
  <si>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</si>
  <si>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</si>
  <si>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</si>
  <si>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</si>
  <si>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</si>
  <si>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</si>
  <si>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</si>
  <si>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</si>
  <si>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</si>
  <si>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</si>
  <si>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</si>
  <si>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</si>
  <si>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</si>
  <si>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</si>
  <si>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</si>
  <si>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</si>
  <si>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</si>
  <si>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</si>
  <si>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</si>
  <si>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</si>
  <si>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</si>
  <si>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</si>
  <si>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</si>
  <si>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</si>
  <si>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</si>
  <si>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</si>
  <si>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</si>
  <si>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</si>
  <si>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</si>
  <si>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</si>
  <si>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</si>
  <si>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</si>
  <si>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</si>
  <si>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</si>
  <si>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</si>
  <si>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</si>
  <si>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</si>
  <si>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</si>
  <si>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</si>
  <si>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</si>
  <si>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</si>
  <si>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</si>
  <si>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</si>
  <si>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</si>
  <si>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</si>
  <si>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</si>
  <si>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</si>
  <si>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</si>
  <si>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</si>
  <si>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</si>
  <si>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</si>
  <si>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</si>
  <si>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</si>
  <si>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</si>
  <si>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</si>
  <si>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</si>
  <si>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</si>
  <si>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</si>
  <si>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</si>
  <si>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</si>
  <si>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</si>
  <si>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</si>
  <si>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</si>
  <si>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</si>
  <si>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</si>
  <si>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</si>
  <si>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</si>
  <si>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</si>
  <si>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</si>
  <si>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</si>
  <si>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</si>
  <si>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</si>
  <si>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</si>
  <si>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</si>
  <si>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</si>
  <si>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</si>
  <si>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</si>
  <si>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</si>
  <si>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</si>
  <si>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</si>
  <si>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</si>
  <si>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</si>
  <si>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</si>
  <si>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</si>
  <si>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</si>
  <si>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</si>
  <si>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</si>
  <si>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</si>
  <si>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</si>
  <si>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</si>
  <si>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</si>
  <si>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</si>
  <si>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</si>
  <si>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</si>
  <si>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</si>
  <si>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</si>
  <si>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</si>
  <si>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</si>
  <si>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</si>
  <si>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</si>
  <si>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</si>
  <si>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</si>
  <si>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</si>
  <si>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</si>
  <si>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</si>
  <si>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</si>
  <si>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</si>
  <si>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</si>
  <si>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</si>
  <si>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</si>
  <si>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</si>
  <si>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</si>
  <si>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</si>
  <si>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</si>
  <si>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</si>
  <si>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</si>
  <si>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</si>
  <si>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</si>
  <si>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</si>
  <si>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</si>
  <si>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</si>
  <si>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</si>
  <si>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</si>
  <si>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</si>
  <si>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</si>
  <si>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</si>
  <si>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</si>
  <si>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</si>
  <si>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</si>
  <si>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</si>
  <si>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</si>
  <si>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</si>
  <si>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</si>
  <si>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</si>
  <si>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</si>
  <si>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</si>
  <si>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</si>
  <si>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</si>
  <si>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</si>
  <si>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</si>
  <si>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</si>
  <si>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</si>
  <si>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</si>
  <si>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</si>
  <si>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</si>
  <si>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</si>
  <si>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</si>
  <si>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</si>
  <si>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</si>
  <si>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</si>
  <si>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</si>
  <si>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</si>
  <si>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</si>
  <si>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</si>
  <si>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</si>
  <si>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</si>
  <si>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</si>
  <si>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</si>
  <si>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</si>
  <si>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</si>
  <si>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</si>
  <si>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</si>
  <si>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</si>
  <si>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</si>
  <si>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</si>
  <si>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</si>
  <si>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</si>
  <si>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</si>
  <si>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</si>
  <si>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</si>
  <si>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</si>
  <si>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</si>
  <si>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</si>
  <si>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</si>
  <si>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</si>
  <si>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</si>
  <si>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</si>
  <si>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</si>
  <si>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</si>
  <si>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</si>
  <si>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</si>
  <si>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</si>
  <si>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</si>
  <si>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</si>
  <si>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</si>
  <si>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</si>
  <si>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</si>
  <si>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</si>
  <si>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</si>
  <si>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</si>
  <si>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</si>
  <si>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</si>
  <si>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</si>
  <si>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</si>
  <si>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</si>
  <si>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</si>
  <si>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</si>
  <si>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</si>
  <si>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</si>
  <si>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</si>
  <si>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</si>
  <si>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</si>
  <si>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</si>
  <si>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</si>
  <si>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</si>
  <si>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</si>
  <si>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</si>
  <si>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</si>
  <si>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</si>
  <si>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</si>
  <si>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</si>
  <si>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</si>
  <si>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</si>
  <si>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</si>
  <si>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</si>
  <si>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</si>
  <si>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</si>
  <si>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</si>
  <si>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</si>
  <si>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</si>
  <si>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</si>
  <si>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</si>
  <si>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</si>
  <si>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</si>
  <si>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</si>
  <si>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</si>
  <si>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</si>
  <si>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</si>
  <si>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</si>
  <si>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</si>
  <si>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</si>
  <si>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</si>
  <si>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</si>
  <si>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</si>
  <si>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</si>
  <si>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</si>
  <si>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</si>
  <si>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</si>
  <si>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</si>
  <si>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</si>
  <si>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</si>
  <si>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</si>
  <si>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</si>
  <si>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</si>
  <si>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</si>
  <si>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</si>
  <si>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</si>
  <si>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</si>
  <si>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</si>
  <si>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</si>
  <si>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</si>
  <si>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</si>
  <si>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</si>
  <si>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</si>
  <si>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</si>
  <si>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</si>
  <si>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</si>
  <si>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</si>
  <si>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</si>
  <si>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</si>
  <si>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</si>
  <si>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</si>
  <si>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</si>
  <si>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</si>
  <si>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</si>
  <si>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</si>
  <si>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</si>
  <si>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</si>
  <si>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</si>
  <si>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</si>
  <si>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</si>
  <si>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</si>
  <si>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</si>
  <si>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</si>
  <si>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</si>
  <si>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</si>
  <si>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</si>
  <si>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</si>
  <si>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</si>
  <si>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</si>
  <si>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</si>
  <si>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</si>
  <si>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</si>
  <si>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</si>
  <si>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</si>
  <si>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</si>
  <si>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</si>
  <si>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</si>
  <si>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</si>
  <si>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</si>
  <si>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</si>
  <si>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</si>
  <si>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</si>
  <si>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</si>
  <si>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</si>
  <si>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</si>
  <si>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</si>
  <si>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</si>
  <si>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</si>
  <si>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</si>
  <si>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</si>
  <si>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</si>
  <si>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</si>
  <si>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</si>
  <si>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</si>
  <si>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</si>
  <si>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</si>
  <si>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</si>
  <si>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</si>
  <si>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</si>
  <si>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</si>
  <si>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</si>
  <si>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</si>
  <si>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</si>
  <si>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</si>
  <si>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</si>
  <si>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</si>
  <si>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</si>
  <si>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</si>
  <si>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</si>
  <si>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</si>
  <si>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</si>
  <si>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</si>
  <si>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</si>
  <si>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</si>
  <si>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</si>
  <si>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</si>
  <si>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</si>
  <si>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</si>
  <si>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</si>
  <si>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</si>
  <si>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</si>
  <si>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</si>
  <si>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</si>
  <si>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</si>
  <si>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</si>
  <si>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</si>
  <si>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</si>
  <si>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</si>
  <si>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</si>
  <si>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</si>
  <si>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</si>
  <si>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</si>
  <si>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</si>
  <si>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</si>
  <si>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</si>
  <si>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</si>
  <si>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</si>
  <si>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</si>
  <si>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</si>
  <si>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</si>
  <si>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</si>
  <si>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</si>
  <si>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</si>
  <si>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</si>
  <si>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</si>
  <si>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</si>
  <si>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</si>
  <si>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</si>
  <si>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</si>
  <si>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</si>
  <si>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</si>
  <si>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</si>
  <si>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</si>
  <si>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</si>
  <si>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</si>
  <si>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</si>
  <si>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</si>
  <si>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</si>
  <si>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</si>
  <si>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</si>
  <si>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</si>
  <si>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</si>
  <si>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</si>
  <si>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</si>
  <si>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</si>
  <si>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</si>
  <si>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</si>
  <si>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</si>
  <si>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</si>
  <si>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</si>
  <si>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</si>
  <si>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</si>
  <si>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</si>
  <si>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</si>
  <si>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</si>
  <si>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</si>
  <si>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</si>
  <si>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</si>
  <si>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</si>
  <si>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</si>
  <si>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</si>
  <si>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</si>
  <si>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</si>
  <si>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</si>
  <si>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</si>
  <si>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</si>
  <si>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</si>
  <si>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</si>
  <si>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</si>
  <si>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</si>
  <si>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</si>
  <si>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</si>
  <si>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</si>
  <si>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</si>
  <si>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</si>
  <si>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</si>
  <si>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</si>
  <si>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</si>
  <si>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</si>
  <si>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</si>
  <si>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</si>
  <si>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</si>
  <si>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</si>
  <si>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</si>
  <si>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</si>
  <si>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</si>
  <si>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</si>
  <si>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</si>
  <si>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</si>
  <si>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</si>
  <si>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</si>
  <si>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</si>
  <si>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</si>
  <si>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</si>
  <si>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</si>
  <si>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</si>
  <si>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</si>
  <si>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</si>
  <si>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</si>
  <si>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</si>
  <si>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</si>
  <si>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</si>
  <si>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</si>
  <si>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</si>
  <si>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</si>
  <si>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</si>
  <si>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</si>
  <si>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</si>
  <si>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</si>
  <si>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</si>
  <si>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</si>
  <si>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</si>
  <si>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</si>
  <si>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</si>
  <si>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</si>
  <si>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</si>
  <si>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</si>
  <si>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</si>
  <si>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</si>
  <si>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</si>
  <si>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</si>
  <si>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</si>
  <si>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</si>
  <si>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</si>
  <si>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</si>
  <si>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</si>
  <si>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</si>
  <si>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</si>
  <si>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</si>
  <si>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</si>
  <si>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</si>
  <si>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</si>
  <si>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</si>
  <si>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</si>
  <si>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</si>
  <si>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</si>
  <si>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</si>
  <si>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</si>
  <si>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</si>
  <si>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</si>
  <si>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</si>
  <si>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</si>
  <si>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</si>
  <si>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</si>
  <si>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</si>
  <si>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</si>
  <si>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</si>
  <si>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</si>
  <si>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</si>
  <si>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</si>
  <si>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</si>
  <si>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</si>
  <si>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</si>
  <si>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</si>
  <si>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</si>
  <si>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</si>
  <si>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</si>
  <si>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</si>
  <si>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</si>
  <si>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</si>
  <si>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</si>
  <si>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</si>
  <si>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</si>
  <si>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</si>
  <si>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</si>
  <si>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</si>
  <si>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</si>
  <si>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</si>
  <si>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</si>
  <si>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</si>
  <si>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</si>
  <si>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</si>
  <si>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</si>
  <si>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</si>
  <si>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</si>
  <si>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</si>
  <si>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</si>
  <si>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</si>
  <si>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</si>
  <si>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</si>
  <si>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</si>
  <si>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</si>
  <si>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</si>
  <si>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</si>
  <si>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</si>
  <si>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</si>
  <si>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</si>
  <si>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</si>
  <si>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</si>
  <si>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</si>
  <si>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</si>
  <si>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</si>
  <si>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</si>
  <si>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</si>
  <si>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</si>
  <si>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</si>
  <si>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</si>
  <si>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</si>
  <si>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</si>
  <si>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</si>
  <si>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</si>
  <si>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</si>
  <si>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</si>
  <si>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</si>
  <si>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</si>
  <si>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</si>
  <si>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</si>
  <si>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</si>
  <si>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</si>
  <si>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</si>
  <si>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</si>
  <si>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</si>
  <si>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</si>
  <si>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</si>
  <si>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</si>
  <si>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</si>
  <si>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</si>
  <si>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</si>
  <si>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</si>
  <si>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</si>
  <si>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</si>
  <si>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</si>
  <si>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</si>
  <si>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</si>
  <si>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</si>
  <si>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</si>
  <si>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</si>
  <si>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</si>
  <si>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</si>
  <si>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</si>
  <si>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</si>
  <si>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</si>
  <si>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</si>
  <si>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</si>
  <si>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</si>
  <si>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</si>
  <si>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</si>
  <si>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</si>
  <si>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</si>
  <si>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</si>
  <si>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</si>
  <si>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</si>
  <si>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</si>
  <si>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</si>
  <si>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</si>
  <si>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</si>
  <si>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</si>
  <si>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</si>
  <si>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</si>
  <si>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</si>
  <si>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</si>
  <si>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</si>
  <si>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</si>
  <si>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</si>
  <si>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</si>
  <si>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</si>
  <si>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</si>
  <si>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</si>
  <si>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</si>
  <si>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</si>
  <si>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</si>
  <si>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</si>
  <si>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</si>
  <si>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</si>
  <si>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</si>
  <si>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</si>
  <si>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</si>
  <si>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</si>
  <si>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</si>
  <si>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</si>
  <si>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</si>
  <si>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</si>
  <si>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</si>
  <si>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</si>
  <si>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</si>
  <si>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</si>
  <si>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</si>
  <si>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</si>
  <si>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</si>
  <si>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</si>
  <si>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</si>
  <si>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</si>
  <si>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</si>
  <si>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</si>
  <si>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</si>
  <si>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</si>
  <si>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</si>
  <si>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</si>
  <si>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</si>
  <si>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</si>
  <si>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</si>
  <si>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</si>
  <si>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</si>
  <si>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</si>
  <si>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</si>
  <si>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</si>
  <si>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</si>
  <si>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</si>
  <si>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</si>
  <si>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</si>
  <si>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</si>
  <si>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</si>
  <si>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</si>
  <si>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</si>
  <si>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</si>
  <si>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</si>
  <si>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</si>
  <si>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</si>
  <si>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</si>
  <si>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</si>
  <si>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</si>
  <si>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</si>
  <si>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</si>
  <si>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</si>
  <si>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</si>
  <si>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</si>
  <si>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</si>
  <si>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</si>
  <si>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</si>
  <si>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</si>
  <si>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</si>
  <si>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</si>
  <si>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</si>
  <si>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</si>
  <si>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</si>
  <si>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</si>
  <si>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</si>
  <si>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</si>
  <si>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</si>
  <si>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</si>
  <si>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</si>
  <si>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</si>
  <si>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</si>
  <si>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</si>
  <si>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</si>
  <si>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</si>
  <si>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</si>
  <si>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</si>
  <si>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</si>
  <si>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</si>
  <si>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</si>
  <si>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</si>
  <si>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</si>
  <si>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</si>
  <si>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</si>
  <si>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</si>
  <si>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</si>
  <si>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</si>
  <si>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</si>
  <si>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</si>
  <si>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</si>
  <si>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</si>
  <si>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</si>
  <si>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</si>
  <si>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</si>
  <si>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</si>
  <si>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</si>
  <si>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</si>
  <si>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</si>
  <si>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</si>
  <si>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</si>
  <si>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</si>
  <si>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</si>
  <si>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</si>
  <si>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</si>
  <si>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</si>
  <si>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</si>
  <si>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</si>
  <si>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</si>
  <si>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</si>
  <si>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</si>
  <si>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</si>
  <si>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</si>
  <si>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</si>
  <si>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</si>
  <si>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</si>
  <si>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</si>
  <si>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</si>
  <si>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</si>
  <si>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</si>
  <si>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</si>
  <si>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</si>
  <si>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</si>
  <si>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</si>
  <si>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</si>
  <si>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</si>
  <si>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</si>
  <si>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</si>
  <si>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</si>
  <si>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</si>
  <si>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</si>
  <si>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</si>
  <si>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</si>
  <si>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</si>
  <si>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</si>
  <si>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</si>
  <si>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</si>
  <si>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</si>
  <si>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</si>
  <si>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</si>
  <si>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</si>
  <si>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</si>
  <si>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</si>
  <si>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</si>
  <si>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</si>
  <si>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</si>
  <si>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</si>
  <si>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</si>
  <si>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</si>
  <si>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</si>
  <si>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</si>
  <si>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</si>
  <si>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</si>
  <si>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</si>
  <si>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</si>
  <si>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</si>
  <si>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</si>
  <si>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</si>
  <si>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</si>
  <si>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</si>
  <si>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</si>
  <si>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</si>
  <si>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</si>
  <si>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</si>
  <si>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</si>
  <si>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</si>
  <si>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</si>
  <si>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</si>
  <si>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</si>
  <si>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</si>
  <si>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</si>
  <si>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</si>
  <si>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</si>
  <si>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</si>
  <si>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</si>
  <si>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</si>
  <si>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</si>
  <si>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</si>
  <si>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</si>
  <si>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</si>
  <si>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</si>
  <si>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</si>
  <si>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</si>
  <si>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</si>
  <si>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</si>
  <si>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</si>
  <si>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</si>
  <si>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</si>
  <si>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</si>
  <si>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</si>
  <si>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</si>
  <si>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</si>
  <si>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</si>
  <si>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</si>
  <si>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</si>
  <si>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</si>
  <si>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</si>
  <si>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</si>
  <si>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</si>
  <si>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</si>
  <si>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</si>
  <si>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</si>
  <si>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</si>
  <si>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</si>
  <si>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</si>
  <si>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</si>
  <si>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</si>
  <si>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</si>
  <si>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</si>
  <si>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</si>
  <si>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</si>
  <si>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</si>
  <si>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</si>
  <si>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</si>
  <si>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</si>
  <si>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</si>
  <si>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</si>
  <si>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</si>
  <si>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</si>
  <si>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</si>
  <si>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</si>
  <si>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</si>
  <si>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</si>
  <si>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</si>
  <si>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</si>
  <si>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</si>
  <si>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</si>
  <si>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</si>
  <si>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</si>
  <si>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</si>
  <si>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</si>
  <si>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</si>
  <si>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</si>
  <si>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</si>
  <si>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</si>
  <si>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</si>
  <si>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</si>
  <si>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</si>
  <si>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</si>
  <si>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</si>
  <si>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</si>
  <si>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</si>
  <si>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</si>
  <si>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</si>
  <si>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</si>
  <si>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</si>
  <si>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</si>
  <si>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</si>
  <si>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</si>
  <si>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</si>
  <si>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</si>
  <si>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</si>
  <si>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</si>
  <si>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</si>
  <si>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</si>
  <si>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</si>
  <si>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</si>
  <si>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</si>
  <si>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</si>
  <si>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</si>
  <si>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</si>
  <si>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</si>
  <si>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</si>
  <si>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</si>
  <si>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</si>
  <si>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</si>
  <si>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</si>
  <si>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</si>
  <si>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</si>
  <si>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</si>
  <si>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</si>
  <si>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</si>
  <si>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</si>
  <si>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</si>
  <si>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</si>
  <si>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</si>
  <si>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</si>
  <si>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</si>
  <si>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</si>
  <si>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</si>
  <si>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</si>
  <si>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</si>
  <si>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</si>
  <si>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</si>
  <si>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</si>
  <si>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</si>
  <si>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</si>
  <si>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</si>
  <si>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</si>
  <si>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</si>
  <si>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</si>
  <si>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</si>
  <si>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</si>
  <si>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</si>
  <si>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</si>
  <si>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</si>
  <si>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</si>
  <si>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</si>
  <si>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</si>
  <si>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</si>
  <si>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</si>
  <si>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</si>
  <si>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</si>
  <si>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</si>
  <si>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</si>
  <si>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</si>
  <si>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</si>
  <si>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</si>
  <si>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</si>
  <si>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</si>
  <si>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</si>
  <si>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</si>
  <si>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</si>
  <si>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</si>
  <si>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</si>
  <si>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</si>
  <si>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</si>
  <si>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</si>
  <si>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</si>
  <si>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</si>
  <si>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</si>
  <si>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</si>
  <si>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</si>
  <si>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</si>
  <si>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</si>
  <si>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</si>
  <si>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</si>
  <si>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</si>
  <si>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</si>
  <si>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</si>
  <si>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</si>
  <si>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</si>
  <si>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</si>
  <si>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</si>
  <si>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</si>
  <si>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</si>
  <si>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</si>
  <si>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</si>
  <si>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</si>
  <si>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</si>
  <si>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</si>
  <si>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</si>
  <si>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</si>
  <si>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</si>
  <si>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</si>
  <si>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</si>
  <si>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</si>
  <si>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</si>
  <si>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</si>
  <si>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</si>
  <si>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</si>
  <si>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</si>
  <si>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</si>
  <si>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</si>
  <si>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</si>
  <si>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</si>
  <si>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</si>
  <si>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</si>
  <si>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</si>
  <si>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</si>
  <si>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</si>
  <si>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</si>
  <si>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</si>
  <si>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</si>
  <si>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</si>
  <si>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</si>
  <si>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</si>
  <si>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</si>
  <si>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</si>
  <si>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</si>
  <si>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</si>
  <si>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</si>
  <si>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</si>
  <si>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</si>
  <si>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</si>
  <si>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</si>
  <si>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</si>
  <si>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</si>
  <si>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</si>
  <si>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</si>
  <si>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</si>
  <si>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</si>
  <si>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</si>
  <si>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</si>
  <si>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</si>
  <si>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</si>
  <si>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</si>
  <si>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</si>
  <si>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</si>
  <si>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</si>
  <si>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</si>
  <si>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</si>
  <si>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</si>
  <si>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</si>
  <si>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</si>
  <si>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</si>
  <si>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</si>
  <si>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</si>
  <si>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</si>
  <si>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</si>
  <si>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</si>
  <si>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</si>
  <si>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</si>
  <si>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</si>
  <si>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</si>
  <si>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</si>
  <si>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</si>
  <si>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</si>
  <si>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</si>
  <si>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</si>
  <si>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</si>
  <si>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</si>
  <si>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</si>
  <si>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</si>
  <si>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</si>
  <si>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</si>
  <si>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</si>
  <si>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</si>
  <si>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</si>
  <si>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</si>
  <si>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</si>
  <si>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</si>
  <si>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</si>
  <si>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</si>
  <si>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</si>
  <si>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</si>
  <si>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</si>
  <si>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</si>
  <si>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</si>
  <si>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</si>
  <si>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</si>
  <si>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</si>
  <si>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</si>
  <si>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</si>
  <si>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</si>
  <si>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</si>
  <si>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</si>
  <si>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</si>
  <si>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</si>
  <si>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</si>
  <si>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</si>
  <si>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</si>
  <si>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</si>
  <si>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</si>
  <si>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</si>
  <si>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</si>
  <si>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</si>
  <si>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</si>
  <si>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</si>
  <si>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</si>
  <si>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</si>
  <si>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</si>
  <si>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</si>
  <si>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</si>
  <si>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</si>
  <si>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</si>
  <si>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</si>
  <si>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</si>
  <si>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</si>
  <si>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</si>
  <si>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</si>
  <si>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</si>
  <si>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</si>
  <si>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</si>
  <si>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</si>
  <si>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</si>
  <si>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</si>
  <si>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</si>
  <si>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</si>
  <si>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</si>
  <si>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</si>
  <si>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</si>
  <si>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</si>
  <si>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</si>
  <si>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</si>
  <si>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</si>
  <si>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</si>
  <si>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</si>
  <si>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</si>
  <si>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</si>
  <si>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</si>
  <si>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</si>
  <si>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</si>
  <si>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</si>
  <si>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</si>
  <si>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</si>
  <si>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</si>
  <si>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</si>
  <si>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</si>
  <si>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</si>
  <si>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</si>
  <si>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</si>
  <si>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</si>
  <si>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</si>
  <si>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</si>
  <si>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</si>
  <si>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</si>
  <si>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</si>
  <si>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</si>
  <si>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</si>
  <si>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</si>
  <si>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</si>
  <si>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</si>
  <si>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</si>
  <si>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</si>
  <si>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</si>
  <si>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</si>
  <si>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</si>
  <si>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</si>
  <si>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</si>
  <si>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</si>
  <si>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</si>
  <si>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</si>
  <si>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</si>
  <si>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</si>
  <si>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</si>
  <si>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</si>
  <si>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</si>
  <si>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</si>
  <si>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</si>
  <si>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</si>
  <si>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</si>
  <si>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</si>
  <si>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</si>
  <si>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</si>
  <si>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</si>
  <si>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</si>
  <si>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</si>
  <si>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</si>
  <si>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</si>
  <si>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</si>
  <si>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</si>
  <si>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</si>
  <si>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</si>
  <si>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</si>
  <si>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</si>
  <si>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</si>
  <si>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</si>
  <si>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</si>
  <si>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</si>
  <si>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</si>
  <si>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</si>
  <si>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</si>
  <si>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</si>
  <si>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</si>
  <si>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</si>
  <si>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</si>
  <si>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</si>
  <si>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</si>
  <si>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</si>
  <si>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</si>
  <si>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</si>
  <si>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</si>
  <si>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</si>
  <si>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</si>
  <si>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</si>
  <si>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</si>
  <si>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</si>
  <si>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</si>
  <si>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</si>
  <si>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</si>
  <si>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</si>
  <si>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</si>
  <si>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</si>
  <si>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</si>
  <si>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</si>
  <si>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</si>
  <si>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</si>
  <si>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</si>
  <si>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</si>
  <si>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</si>
  <si>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</si>
  <si>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</si>
  <si>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</si>
  <si>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</si>
  <si>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</si>
  <si>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</si>
  <si>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</si>
  <si>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</si>
  <si>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</si>
  <si>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</si>
  <si>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</si>
  <si>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</si>
  <si>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</si>
  <si>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</si>
  <si>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</si>
  <si>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</si>
  <si>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</si>
  <si>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</si>
  <si>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</si>
  <si>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</si>
  <si>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</si>
  <si>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</si>
  <si>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</si>
  <si>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</si>
  <si>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</si>
  <si>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</si>
  <si>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</si>
  <si>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</si>
  <si>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</si>
  <si>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</si>
  <si>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</si>
  <si>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</si>
  <si>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</si>
  <si>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</si>
  <si>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</si>
  <si>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</si>
  <si>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</si>
  <si>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</si>
  <si>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</si>
  <si>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</si>
  <si>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</si>
  <si>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</si>
  <si>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</si>
  <si>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</si>
  <si>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</si>
  <si>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</si>
  <si>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</si>
  <si>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</si>
  <si>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</si>
  <si>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</si>
  <si>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</si>
  <si>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</si>
  <si>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</si>
  <si>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</si>
  <si>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</si>
  <si>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</si>
  <si>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</si>
  <si>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</si>
  <si>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</si>
  <si>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</si>
  <si>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</si>
  <si>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</si>
  <si>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</si>
  <si>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</si>
  <si>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</si>
  <si>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</si>
  <si>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</si>
  <si>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</si>
  <si>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</si>
  <si>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</si>
  <si>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</si>
  <si>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</si>
  <si>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</si>
  <si>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</si>
  <si>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</si>
  <si>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</si>
  <si>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</si>
  <si>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</si>
  <si>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</si>
  <si>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</si>
  <si>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</si>
  <si>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</si>
  <si>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</si>
  <si>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</si>
  <si>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</si>
  <si>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</si>
  <si>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</si>
  <si>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</si>
  <si>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</si>
  <si>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</si>
  <si>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</si>
  <si>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</si>
  <si>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</si>
  <si>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</si>
  <si>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</si>
  <si>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</si>
  <si>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</si>
  <si>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</si>
  <si>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</si>
  <si>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</si>
  <si>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</si>
  <si>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</si>
  <si>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</si>
  <si>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</si>
  <si>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</si>
  <si>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</si>
  <si>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</si>
  <si>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</si>
  <si>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</si>
  <si>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</si>
  <si>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</si>
  <si>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</si>
  <si>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</si>
  <si>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</si>
  <si>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</si>
  <si>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</si>
  <si>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</si>
  <si>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</si>
  <si>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</si>
  <si>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</si>
  <si>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</si>
  <si>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</si>
  <si>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</si>
  <si>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</si>
  <si>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</si>
  <si>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</si>
  <si>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</si>
  <si>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</si>
  <si>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</si>
  <si>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</si>
  <si>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</si>
  <si>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</si>
  <si>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</si>
  <si>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</si>
  <si>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</si>
  <si>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</si>
  <si>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</si>
  <si>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</si>
  <si>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</si>
  <si>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</si>
  <si>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</si>
  <si>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</si>
  <si>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</si>
  <si>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</si>
  <si>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</si>
  <si>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</si>
  <si>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</si>
  <si>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</si>
  <si>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</si>
  <si>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</si>
  <si>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</si>
  <si>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</si>
  <si>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</si>
  <si>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</si>
  <si>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</si>
  <si>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</si>
  <si>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</si>
  <si>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</si>
  <si>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</si>
  <si>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</si>
  <si>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</si>
  <si>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</si>
  <si>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</si>
  <si>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</si>
  <si>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</si>
  <si>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</si>
  <si>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</si>
  <si>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</si>
  <si>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</si>
  <si>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</si>
  <si>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</si>
  <si>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</si>
  <si>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</si>
  <si>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</si>
  <si>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</si>
  <si>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</si>
  <si>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</si>
  <si>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</si>
  <si>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</si>
  <si>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</si>
  <si>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</si>
  <si>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</si>
  <si>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</si>
  <si>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</si>
  <si>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</si>
  <si>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</si>
  <si>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</si>
  <si>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</si>
  <si>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</si>
  <si>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</si>
  <si>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</si>
  <si>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</si>
  <si>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</si>
  <si>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</si>
  <si>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</si>
  <si>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</si>
  <si>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</si>
  <si>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</si>
  <si>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</si>
  <si>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</si>
  <si>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</si>
  <si>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</si>
  <si>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</si>
  <si>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</si>
  <si>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</si>
  <si>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</si>
  <si>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</si>
  <si>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</si>
  <si>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</si>
  <si>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</si>
  <si>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</si>
  <si>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</si>
  <si>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</si>
  <si>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</si>
  <si>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</si>
  <si>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</si>
  <si>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</si>
  <si>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</si>
  <si>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</si>
  <si>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</si>
  <si>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</si>
  <si>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</si>
  <si>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</si>
  <si>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</si>
  <si>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</si>
  <si>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</si>
  <si>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</si>
  <si>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</si>
  <si>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</si>
  <si>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</si>
  <si>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</si>
  <si>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</si>
  <si>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</si>
  <si>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</si>
  <si>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</si>
  <si>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</si>
  <si>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</si>
  <si>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</si>
  <si>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</si>
  <si>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</si>
  <si>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</si>
  <si>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</si>
  <si>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</si>
  <si>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</si>
  <si>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</si>
  <si>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</si>
  <si>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</si>
  <si>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</si>
  <si>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</si>
  <si>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</si>
  <si>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</si>
  <si>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</si>
  <si>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</si>
  <si>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</si>
  <si>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</si>
  <si>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</si>
  <si>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</si>
  <si>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</si>
  <si>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</si>
  <si>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</si>
  <si>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</si>
  <si>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</si>
  <si>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</si>
  <si>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</si>
  <si>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</si>
  <si>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</si>
  <si>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</si>
  <si>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</si>
  <si>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</si>
  <si>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</si>
  <si>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</si>
  <si>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</si>
  <si>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</si>
  <si>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</si>
  <si>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</si>
  <si>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</si>
  <si>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</si>
  <si>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</si>
  <si>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</si>
  <si>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</si>
  <si>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</si>
  <si>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</si>
  <si>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</si>
  <si>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</si>
  <si>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</si>
  <si>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</si>
  <si>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</si>
  <si>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</si>
  <si>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</si>
  <si>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</si>
  <si>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</si>
  <si>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</si>
  <si>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</si>
  <si>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</si>
  <si>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</si>
  <si>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</si>
  <si>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</si>
  <si>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</si>
  <si>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</si>
  <si>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</si>
  <si>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</si>
  <si>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</si>
  <si>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</si>
  <si>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</si>
  <si>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</si>
  <si>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</si>
  <si>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</si>
  <si>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</si>
  <si>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</si>
  <si>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</si>
  <si>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</si>
  <si>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</si>
  <si>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</si>
  <si>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</si>
  <si>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</si>
  <si>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</si>
  <si>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</si>
  <si>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</si>
  <si>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</si>
  <si>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</si>
  <si>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</si>
  <si>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</si>
  <si>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</si>
  <si>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</si>
  <si>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</si>
  <si>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</si>
  <si>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</si>
  <si>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</si>
  <si>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</si>
  <si>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</si>
  <si>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</si>
  <si>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</si>
  <si>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</si>
  <si>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</si>
  <si>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</si>
  <si>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</si>
  <si>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</si>
  <si>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</si>
  <si>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</si>
  <si>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</si>
  <si>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</si>
  <si>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</si>
  <si>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</si>
  <si>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</si>
  <si>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</si>
  <si>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</si>
  <si>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</si>
  <si>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</si>
  <si>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</si>
  <si>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</si>
  <si>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</si>
  <si>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</si>
  <si>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</si>
  <si>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</si>
  <si>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</si>
  <si>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</si>
  <si>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</si>
  <si>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</si>
  <si>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</si>
  <si>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</si>
  <si>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</si>
  <si>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</si>
  <si>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</si>
  <si>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</si>
  <si>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</si>
  <si>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</si>
  <si>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</si>
  <si>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</si>
  <si>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</si>
  <si>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</si>
  <si>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</si>
  <si>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</si>
  <si>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</si>
  <si>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</si>
  <si>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</si>
  <si>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</si>
  <si>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</si>
  <si>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</si>
  <si>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</si>
  <si>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</si>
  <si>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</si>
  <si>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</si>
  <si>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</si>
  <si>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</si>
  <si>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</si>
  <si>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</si>
  <si>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</si>
  <si>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</si>
  <si>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</si>
  <si>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</si>
  <si>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</si>
  <si>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</si>
  <si>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</si>
  <si>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</si>
  <si>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</si>
  <si>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</si>
  <si>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</si>
  <si>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</si>
  <si>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</si>
  <si>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</si>
  <si>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</si>
  <si>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</si>
  <si>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</si>
  <si>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</si>
  <si>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</si>
  <si>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</si>
  <si>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</si>
  <si>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</si>
  <si>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</si>
  <si>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</si>
  <si>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</si>
  <si>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</si>
  <si>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</si>
  <si>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</si>
  <si>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</si>
  <si>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</si>
  <si>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</si>
  <si>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</si>
  <si>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</si>
  <si>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</si>
  <si>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</si>
  <si>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</si>
  <si>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</si>
  <si>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</si>
  <si>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</si>
  <si>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</si>
  <si>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</si>
  <si>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</si>
  <si>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</si>
  <si>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</si>
  <si>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</si>
  <si>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</si>
  <si>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</si>
  <si>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</si>
  <si>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</si>
  <si>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</si>
  <si>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</si>
  <si>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</si>
  <si>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</si>
  <si>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</si>
  <si>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</si>
  <si>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</si>
  <si>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</si>
  <si>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</si>
  <si>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</si>
  <si>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</si>
  <si>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</si>
  <si>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</si>
  <si>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</si>
  <si>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</si>
  <si>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</si>
  <si>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</si>
  <si>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</si>
  <si>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</si>
  <si>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</si>
  <si>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</si>
  <si>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</si>
  <si>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</si>
  <si>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</si>
  <si>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</si>
  <si>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</si>
  <si>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</si>
  <si>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</si>
  <si>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</si>
  <si>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</si>
  <si>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</si>
  <si>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</si>
  <si>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</si>
  <si>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</si>
  <si>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</si>
  <si>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</si>
  <si>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</si>
  <si>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</si>
  <si>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</si>
  <si>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</si>
  <si>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</si>
  <si>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</si>
  <si>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</si>
  <si>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</si>
  <si>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</si>
  <si>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</si>
  <si>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</si>
  <si>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</si>
  <si>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</si>
  <si>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</si>
  <si>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</si>
  <si>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</si>
  <si>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</si>
  <si>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</si>
  <si>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</si>
  <si>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</si>
  <si>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</si>
  <si>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</si>
  <si>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</si>
  <si>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</si>
  <si>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</si>
  <si>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</si>
  <si>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</si>
  <si>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</si>
  <si>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</si>
  <si>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</si>
  <si>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</si>
  <si>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</si>
  <si>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</si>
  <si>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</si>
  <si>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</si>
  <si>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</si>
  <si>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</si>
  <si>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</si>
  <si>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</si>
  <si>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</si>
  <si>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</si>
  <si>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</si>
  <si>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</si>
  <si>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</si>
  <si>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</si>
  <si>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</si>
  <si>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</si>
  <si>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</si>
  <si>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</si>
  <si>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</si>
  <si>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</si>
  <si>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</si>
  <si>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</si>
  <si>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</si>
  <si>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</si>
  <si>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</si>
  <si>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</si>
  <si>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</si>
  <si>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</si>
  <si>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</si>
  <si>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</si>
  <si>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</si>
  <si>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</si>
  <si>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</si>
  <si>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</si>
  <si>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</si>
  <si>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</si>
  <si>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</si>
  <si>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</si>
  <si>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</si>
  <si>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</si>
  <si>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</si>
  <si>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</si>
  <si>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</si>
  <si>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</si>
  <si>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</si>
  <si>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</si>
  <si>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</si>
  <si>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</si>
  <si>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</si>
  <si>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</si>
  <si>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</si>
  <si>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</si>
  <si>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</si>
  <si>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</si>
  <si>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</si>
  <si>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</si>
  <si>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</si>
  <si>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</si>
  <si>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</si>
  <si>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</si>
  <si>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</si>
  <si>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</si>
  <si>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</si>
  <si>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</si>
  <si>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</si>
  <si>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</si>
  <si>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</si>
  <si>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</si>
  <si>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</si>
  <si>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</si>
  <si>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</si>
  <si>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</si>
  <si>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</si>
  <si>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</si>
  <si>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</si>
  <si>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</si>
  <si>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</si>
  <si>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</si>
  <si>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</si>
  <si>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</si>
  <si>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</si>
  <si>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</si>
  <si>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</si>
  <si>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</si>
  <si>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</si>
  <si>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</si>
  <si>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</si>
  <si>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</si>
  <si>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</si>
  <si>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</si>
  <si>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</si>
  <si>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</si>
  <si>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</si>
  <si>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</si>
  <si>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</si>
  <si>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</si>
  <si>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</si>
  <si>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</si>
  <si>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</si>
  <si>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</si>
  <si>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</si>
  <si>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</si>
  <si>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</si>
  <si>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</si>
  <si>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</si>
  <si>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</si>
  <si>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</si>
  <si>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</si>
  <si>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</si>
  <si>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</si>
  <si>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</si>
  <si>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</si>
  <si>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</si>
  <si>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</si>
  <si>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</si>
  <si>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</si>
  <si>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</si>
  <si>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</si>
  <si>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</si>
  <si>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</si>
  <si>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</si>
  <si>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</si>
  <si>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</si>
  <si>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</si>
  <si>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</si>
  <si>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</si>
  <si>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</si>
  <si>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</si>
  <si>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</si>
  <si>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</si>
  <si>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</si>
  <si>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</si>
  <si>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</si>
  <si>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</si>
  <si>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</si>
  <si>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</si>
  <si>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</si>
  <si>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</si>
  <si>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</si>
  <si>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</si>
  <si>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</si>
  <si>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</si>
  <si>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</si>
  <si>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</si>
  <si>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</si>
  <si>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</si>
  <si>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</si>
  <si>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</si>
  <si>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</si>
  <si>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</si>
  <si>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</si>
  <si>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</si>
  <si>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</si>
  <si>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</si>
  <si>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</si>
  <si>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</si>
  <si>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</si>
  <si>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</si>
  <si>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</si>
  <si>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</si>
  <si>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</si>
  <si>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</si>
  <si>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</si>
  <si>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</si>
  <si>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</si>
  <si>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</si>
  <si>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</si>
  <si>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</si>
  <si>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</si>
  <si>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</si>
  <si>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</si>
  <si>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</si>
  <si>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</si>
  <si>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</si>
  <si>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</si>
  <si>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</si>
  <si>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</si>
  <si>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</si>
  <si>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</si>
  <si>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</si>
  <si>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</si>
  <si>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</si>
  <si>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</si>
  <si>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</si>
  <si>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</si>
  <si>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</si>
  <si>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</si>
  <si>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</si>
  <si>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</si>
  <si>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</si>
  <si>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</si>
  <si>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</si>
  <si>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</si>
  <si>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</si>
  <si>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</si>
  <si>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</si>
  <si>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</si>
  <si>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</si>
  <si>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</si>
  <si>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</si>
  <si>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</si>
  <si>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</si>
  <si>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</si>
  <si>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</si>
  <si>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</si>
  <si>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</si>
  <si>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</si>
  <si>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</si>
  <si>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</si>
  <si>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</si>
  <si>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</si>
  <si>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</si>
  <si>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</si>
  <si>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</si>
  <si>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</si>
  <si>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</si>
  <si>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</si>
  <si>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</si>
  <si>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</si>
  <si>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</si>
  <si>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</si>
  <si>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</si>
  <si>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</si>
  <si>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</si>
  <si>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</si>
  <si>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</si>
  <si>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</si>
  <si>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</si>
  <si>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</si>
  <si>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</si>
  <si>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</si>
  <si>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</si>
  <si>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</si>
  <si>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</si>
  <si>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</si>
  <si>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</si>
  <si>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</si>
  <si>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</si>
  <si>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</si>
  <si>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</si>
  <si>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</si>
  <si>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</si>
  <si>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</si>
  <si>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</si>
  <si>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</si>
  <si>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</si>
  <si>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</si>
  <si>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</si>
  <si>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</si>
  <si>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</si>
  <si>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</si>
  <si>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</si>
  <si>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</si>
  <si>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</si>
  <si>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</si>
  <si>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</si>
  <si>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</si>
  <si>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</si>
  <si>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</si>
  <si>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</si>
  <si>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</si>
  <si>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</si>
  <si>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</si>
  <si>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</si>
  <si>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</si>
  <si>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</si>
  <si>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</si>
  <si>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</si>
  <si>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</si>
  <si>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</si>
  <si>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</si>
  <si>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</si>
  <si>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</si>
  <si>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</si>
  <si>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</si>
  <si>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</si>
  <si>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</si>
  <si>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</si>
  <si>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</si>
  <si>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</si>
  <si>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</si>
  <si>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</si>
  <si>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</si>
  <si>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</si>
  <si>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</si>
  <si>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</si>
  <si>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</si>
  <si>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</si>
  <si>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</si>
  <si>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</si>
  <si>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</si>
  <si>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</si>
  <si>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</si>
  <si>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</si>
  <si>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</si>
  <si>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</si>
  <si>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</si>
  <si>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</si>
  <si>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</si>
  <si>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</si>
  <si>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</si>
  <si>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</si>
  <si>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</si>
  <si>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</si>
  <si>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</si>
  <si>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</si>
  <si>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</si>
  <si>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</si>
  <si>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</si>
  <si>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</si>
  <si>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</si>
  <si>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</si>
  <si>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</si>
  <si>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</si>
  <si>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</si>
  <si>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</si>
  <si>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</si>
  <si>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</si>
  <si>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</si>
  <si>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</si>
  <si>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</si>
  <si>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</si>
  <si>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</si>
  <si>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</si>
  <si>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</si>
  <si>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</si>
  <si>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</si>
  <si>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</si>
  <si>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</si>
  <si>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</si>
  <si>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</si>
  <si>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</si>
  <si>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</si>
  <si>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</si>
  <si>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</si>
  <si>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</si>
  <si>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</si>
  <si>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</si>
  <si>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</si>
  <si>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</si>
  <si>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</si>
  <si>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</si>
  <si>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</si>
  <si>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</si>
  <si>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</si>
  <si>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</si>
  <si>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</si>
  <si>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</si>
  <si>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</si>
  <si>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</si>
  <si>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</si>
  <si>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</si>
  <si>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</si>
  <si>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</si>
  <si>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</si>
  <si>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</si>
  <si>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</si>
  <si>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</si>
  <si>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</si>
  <si>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</si>
  <si>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</si>
  <si>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</si>
  <si>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</si>
  <si>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</si>
  <si>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</si>
  <si>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</si>
  <si>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</si>
  <si>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</si>
  <si>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</si>
  <si>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</si>
  <si>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</si>
  <si>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</si>
  <si>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</si>
  <si>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</si>
  <si>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</si>
  <si>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</si>
  <si>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</si>
  <si>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</si>
  <si>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</si>
  <si>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</si>
  <si>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</si>
  <si>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</si>
  <si>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</si>
  <si>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</si>
  <si>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</si>
  <si>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</si>
  <si>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</si>
  <si>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</si>
  <si>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</si>
  <si>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</si>
  <si>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</si>
  <si>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</si>
  <si>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</si>
  <si>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</si>
  <si>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</si>
  <si>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</si>
  <si>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</si>
  <si>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</si>
  <si>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</si>
  <si>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</si>
  <si>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</si>
  <si>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</si>
  <si>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</si>
  <si>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</si>
  <si>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</si>
  <si>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</si>
  <si>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</si>
  <si>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</si>
  <si>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</si>
  <si>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</si>
  <si>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</si>
  <si>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</si>
  <si>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</si>
  <si>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</si>
  <si>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</si>
  <si>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</si>
  <si>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</si>
  <si>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</si>
  <si>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</si>
  <si>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</si>
  <si>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</si>
  <si>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</si>
  <si>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</si>
  <si>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</si>
  <si>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</si>
  <si>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</si>
  <si>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</si>
  <si>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</si>
  <si>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</si>
  <si>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</si>
  <si>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</si>
  <si>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</si>
  <si>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</si>
  <si>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</si>
  <si>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</si>
  <si>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</si>
  <si>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</si>
  <si>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</si>
  <si>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</si>
  <si>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</si>
  <si>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</si>
  <si>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</si>
  <si>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</si>
  <si>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</si>
  <si>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</si>
  <si>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</si>
  <si>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</si>
  <si>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</si>
  <si>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</si>
  <si>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</si>
  <si>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</si>
  <si>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</si>
  <si>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</si>
  <si>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</si>
  <si>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</si>
  <si>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</si>
  <si>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</si>
  <si>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</si>
  <si>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</si>
  <si>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</si>
  <si>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</si>
  <si>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</si>
  <si>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</si>
  <si>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</si>
  <si>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</si>
  <si>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</si>
  <si>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</si>
  <si>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</si>
  <si>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</si>
  <si>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</si>
  <si>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</si>
  <si>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</si>
  <si>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</si>
  <si>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</si>
  <si>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</si>
  <si>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</si>
  <si>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</si>
  <si>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</si>
  <si>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</si>
  <si>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</si>
  <si>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</si>
  <si>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</si>
  <si>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</si>
  <si>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</si>
  <si>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</si>
  <si>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</si>
  <si>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</si>
  <si>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</si>
  <si>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</si>
  <si>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</si>
  <si>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</si>
  <si>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</si>
  <si>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</si>
  <si>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</si>
  <si>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</si>
  <si>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</si>
  <si>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</si>
  <si>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</si>
  <si>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</si>
  <si>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</si>
  <si>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</si>
  <si>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</si>
  <si>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</si>
  <si>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</si>
  <si>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</si>
  <si>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</si>
  <si>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</si>
  <si>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</si>
  <si>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</si>
  <si>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</si>
  <si>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</si>
  <si>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</si>
  <si>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</si>
  <si>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</si>
  <si>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</si>
  <si>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</si>
  <si>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</si>
  <si>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</si>
  <si>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</si>
  <si>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</si>
  <si>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</si>
  <si>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</si>
  <si>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</si>
  <si>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</si>
  <si>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</si>
  <si>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</si>
  <si>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</si>
  <si>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</si>
  <si>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</si>
  <si>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</si>
  <si>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</si>
  <si>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</si>
  <si>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</si>
  <si>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</si>
  <si>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</si>
  <si>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</si>
  <si>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</si>
  <si>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</si>
  <si>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</si>
  <si>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</si>
  <si>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</si>
  <si>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</si>
  <si>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</si>
  <si>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</si>
  <si>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</si>
  <si>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</si>
  <si>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</si>
  <si>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</si>
  <si>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</si>
  <si>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</si>
  <si>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</si>
  <si>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</si>
  <si>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</si>
  <si>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</si>
  <si>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</si>
  <si>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</si>
  <si>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</si>
  <si>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</si>
  <si>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</si>
  <si>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</si>
  <si>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</si>
  <si>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</si>
  <si>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</si>
  <si>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</si>
  <si>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</si>
  <si>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</si>
  <si>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</si>
  <si>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</si>
  <si>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</si>
  <si>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</si>
  <si>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</si>
  <si>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</si>
  <si>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</si>
  <si>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</si>
  <si>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</si>
  <si>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</si>
  <si>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</si>
  <si>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</si>
  <si>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</si>
  <si>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</si>
  <si>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</si>
  <si>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</si>
  <si>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</si>
  <si>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</si>
  <si>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</si>
  <si>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</si>
  <si>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</si>
  <si>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</si>
  <si>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</si>
  <si>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</si>
  <si>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</si>
  <si>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</si>
  <si>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</si>
  <si>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</si>
  <si>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</si>
  <si>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</si>
  <si>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</si>
  <si>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</si>
  <si>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</si>
  <si>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</si>
  <si>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</si>
  <si>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</si>
  <si>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</si>
  <si>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</si>
  <si>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</si>
  <si>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</si>
  <si>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</si>
  <si>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</si>
  <si>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</si>
  <si>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</si>
  <si>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</si>
  <si>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</si>
  <si>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</si>
  <si>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</si>
  <si>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</si>
  <si>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</si>
  <si>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</si>
  <si>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</si>
  <si>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</si>
  <si>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</si>
  <si>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</si>
  <si>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</si>
  <si>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</si>
  <si>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</si>
  <si>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</si>
  <si>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</si>
  <si>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</si>
  <si>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</si>
  <si>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</si>
  <si>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</si>
  <si>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</si>
  <si>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</si>
  <si>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</si>
  <si>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</si>
  <si>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</si>
  <si>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</si>
  <si>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</si>
  <si>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</si>
  <si>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</si>
  <si>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</si>
  <si>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</si>
  <si>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</si>
  <si>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</si>
  <si>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</si>
  <si>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</si>
  <si>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</si>
  <si>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</si>
  <si>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</si>
  <si>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</si>
  <si>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</si>
  <si>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</si>
  <si>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</si>
  <si>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</si>
  <si>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</si>
  <si>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</si>
  <si>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</si>
  <si>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</si>
  <si>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</si>
  <si>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</si>
  <si>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</si>
  <si>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</si>
  <si>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</si>
  <si>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</si>
  <si>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</si>
  <si>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</si>
  <si>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</si>
  <si>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</si>
  <si>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</si>
  <si>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</si>
  <si>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</si>
  <si>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</si>
  <si>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</si>
  <si>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</si>
  <si>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</si>
  <si>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</si>
  <si>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</si>
  <si>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</si>
  <si>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</si>
  <si>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</si>
  <si>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</si>
  <si>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</si>
  <si>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</si>
  <si>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</si>
  <si>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</si>
  <si>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</si>
  <si>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</si>
  <si>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</si>
  <si>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</si>
  <si>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</si>
  <si>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</si>
  <si>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</si>
  <si>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</si>
  <si>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</si>
  <si>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</si>
  <si>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</si>
  <si>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</si>
  <si>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</si>
  <si>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</si>
  <si>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</si>
  <si>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</si>
  <si>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</si>
  <si>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</si>
  <si>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</si>
  <si>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</si>
  <si>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</si>
  <si>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</si>
  <si>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</si>
  <si>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</si>
  <si>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</si>
  <si>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</si>
  <si>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</si>
  <si>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</si>
  <si>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</si>
  <si>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</si>
  <si>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</si>
  <si>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</si>
  <si>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</si>
  <si>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</si>
  <si>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</si>
  <si>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</si>
  <si>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</si>
  <si>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</si>
  <si>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</si>
  <si>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</si>
  <si>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</si>
  <si>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</si>
  <si>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</si>
  <si>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</si>
  <si>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</si>
  <si>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</si>
  <si>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</si>
  <si>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</si>
  <si>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</si>
  <si>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</si>
  <si>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</si>
  <si>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</si>
  <si>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</si>
  <si>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</si>
  <si>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</si>
  <si>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</si>
  <si>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</si>
  <si>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</si>
  <si>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</si>
  <si>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</si>
  <si>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</si>
  <si>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</si>
  <si>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</si>
  <si>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</si>
  <si>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</si>
  <si>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</si>
  <si>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</si>
  <si>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</si>
  <si>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</si>
  <si>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</si>
  <si>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</si>
  <si>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</si>
  <si>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</si>
  <si>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</si>
  <si>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</si>
  <si>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</si>
  <si>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</si>
  <si>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</si>
  <si>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</si>
  <si>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</si>
  <si>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</si>
  <si>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</si>
  <si>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</si>
  <si>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</si>
  <si>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</si>
  <si>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</si>
  <si>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</si>
  <si>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</si>
  <si>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</si>
  <si>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</si>
  <si>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</si>
  <si>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</si>
  <si>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</si>
  <si>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</si>
  <si>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</si>
  <si>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</si>
  <si>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</si>
  <si>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</si>
  <si>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</si>
  <si>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</si>
  <si>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</si>
  <si>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</si>
  <si>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</si>
  <si>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</si>
  <si>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</si>
  <si>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</si>
  <si>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</si>
  <si>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</si>
  <si>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</si>
  <si>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</si>
  <si>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</si>
  <si>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</si>
  <si>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</si>
  <si>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</si>
  <si>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</si>
  <si>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</si>
  <si>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</si>
  <si>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</si>
  <si>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</si>
  <si>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</si>
  <si>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</si>
  <si>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</si>
  <si>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</si>
  <si>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</si>
  <si>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</si>
  <si>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</si>
  <si>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</si>
  <si>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</si>
  <si>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</si>
  <si>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</si>
  <si>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</si>
  <si>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</si>
  <si>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</si>
  <si>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</si>
  <si>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</si>
  <si>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</si>
  <si>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</si>
  <si>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</si>
  <si>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</si>
  <si>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</si>
  <si>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</si>
  <si>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</si>
  <si>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</si>
  <si>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</si>
  <si>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</si>
  <si>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</si>
  <si>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</si>
  <si>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</si>
  <si>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</si>
  <si>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</si>
  <si>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</si>
  <si>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</si>
  <si>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</si>
  <si>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</si>
  <si>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</si>
  <si>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</si>
  <si>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</si>
  <si>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</si>
  <si>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</si>
  <si>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</si>
  <si>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</si>
  <si>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</si>
  <si>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</si>
  <si>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</si>
  <si>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</si>
  <si>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</si>
  <si>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</si>
  <si>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</si>
  <si>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</si>
  <si>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</si>
  <si>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</si>
  <si>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</si>
  <si>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</si>
  <si>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</si>
  <si>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</si>
  <si>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</si>
  <si>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</si>
  <si>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</si>
  <si>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</si>
  <si>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</si>
  <si>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</si>
  <si>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</si>
  <si>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</si>
  <si>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</si>
  <si>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</si>
  <si>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</si>
  <si>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</si>
  <si>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</si>
  <si>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</si>
  <si>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</si>
  <si>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</si>
  <si>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</si>
  <si>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</si>
  <si>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</si>
  <si>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</si>
  <si>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</si>
  <si>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</si>
  <si>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</si>
  <si>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</si>
  <si>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</si>
  <si>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</si>
  <si>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</si>
  <si>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</si>
  <si>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</si>
  <si>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</si>
  <si>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</si>
  <si>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</si>
  <si>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</si>
  <si>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</si>
  <si>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</si>
  <si>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</si>
  <si>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</si>
  <si>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</si>
  <si>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</si>
  <si>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</si>
  <si>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</si>
  <si>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</si>
  <si>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</si>
  <si>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</si>
  <si>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</si>
  <si>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</si>
  <si>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</si>
  <si>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</si>
  <si>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</si>
  <si>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</si>
  <si>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</si>
  <si>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</si>
  <si>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</si>
  <si>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</si>
  <si>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</si>
  <si>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</si>
  <si>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</si>
  <si>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</si>
  <si>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</si>
  <si>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</si>
  <si>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</si>
  <si>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</si>
  <si>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</si>
  <si>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</si>
  <si>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</si>
  <si>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</si>
  <si>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</si>
  <si>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</si>
  <si>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</si>
  <si>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</si>
  <si>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</si>
  <si>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</si>
  <si>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</si>
  <si>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</si>
  <si>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</si>
  <si>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</si>
  <si>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</si>
  <si>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</si>
  <si>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</si>
  <si>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</si>
  <si>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</si>
  <si>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</si>
  <si>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</si>
  <si>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</si>
  <si>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</si>
  <si>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</si>
  <si>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</si>
  <si>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</si>
  <si>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</si>
  <si>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</si>
  <si>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</si>
  <si>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</si>
  <si>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</si>
  <si>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</si>
  <si>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</si>
  <si>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</si>
  <si>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</si>
  <si>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</si>
  <si>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</si>
  <si>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</si>
  <si>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</si>
  <si>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</si>
  <si>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</si>
  <si>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</si>
  <si>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</si>
  <si>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</si>
  <si>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</si>
  <si>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</si>
  <si>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</si>
  <si>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</si>
  <si>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</si>
  <si>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</si>
  <si>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</si>
  <si>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</si>
  <si>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</si>
  <si>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</si>
  <si>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</si>
  <si>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</si>
  <si>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</si>
  <si>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</si>
  <si>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</si>
  <si>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</si>
  <si>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</si>
  <si>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</si>
  <si>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</si>
  <si>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</si>
  <si>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</si>
  <si>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</si>
  <si>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</si>
  <si>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</si>
  <si>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</si>
  <si>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</si>
  <si>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</si>
  <si>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</si>
  <si>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</si>
  <si>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</si>
  <si>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</si>
  <si>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</si>
  <si>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</si>
  <si>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</si>
  <si>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</si>
  <si>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</si>
  <si>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</si>
  <si>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</si>
  <si>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</si>
  <si>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</si>
  <si>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</si>
  <si>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</si>
  <si>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</si>
  <si>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</si>
  <si>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</si>
  <si>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</si>
  <si>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</si>
  <si>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</si>
  <si>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</si>
  <si>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</si>
  <si>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</si>
  <si>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</si>
  <si>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</si>
  <si>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</si>
  <si>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</si>
  <si>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</si>
  <si>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</si>
  <si>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</si>
  <si>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</si>
  <si>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</si>
  <si>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</si>
  <si>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</si>
  <si>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</si>
  <si>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</si>
  <si>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</si>
  <si>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</si>
  <si>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</si>
  <si>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</si>
  <si>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</si>
  <si>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</si>
  <si>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</si>
  <si>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</si>
  <si>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</si>
  <si>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</si>
  <si>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</si>
  <si>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</si>
  <si>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</si>
  <si>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</si>
  <si>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</si>
  <si>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</si>
  <si>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</si>
  <si>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</si>
  <si>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</si>
  <si>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</si>
  <si>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</si>
  <si>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</si>
  <si>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</si>
  <si>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</si>
  <si>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</si>
  <si>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</si>
  <si>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</si>
  <si>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</si>
  <si>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</si>
  <si>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</si>
  <si>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</si>
  <si>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</si>
  <si>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</si>
  <si>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</si>
  <si>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</si>
  <si>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</si>
  <si>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</si>
  <si>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</si>
  <si>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</si>
  <si>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</si>
  <si>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</si>
  <si>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</si>
  <si>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</si>
  <si>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</si>
  <si>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</si>
  <si>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</si>
  <si>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</si>
  <si>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</si>
  <si>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</si>
  <si>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</si>
  <si>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</si>
  <si>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</si>
  <si>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</si>
  <si>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</si>
  <si>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</si>
  <si>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</si>
  <si>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</si>
  <si>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</si>
  <si>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</si>
  <si>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</si>
  <si>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</si>
  <si>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</si>
  <si>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</si>
  <si>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</si>
  <si>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</si>
  <si>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</si>
  <si>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</si>
  <si>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</si>
  <si>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</si>
  <si>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</si>
  <si>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</si>
  <si>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</si>
  <si>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</si>
  <si>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</si>
  <si>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</si>
  <si>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</si>
  <si>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</si>
  <si>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</si>
  <si>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</si>
  <si>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</si>
  <si>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</si>
  <si>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</si>
  <si>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</si>
  <si>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</si>
  <si>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</si>
  <si>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</si>
  <si>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</si>
  <si>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</si>
  <si>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</si>
  <si>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</si>
  <si>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</si>
  <si>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</si>
  <si>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</si>
  <si>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</si>
  <si>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</si>
  <si>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</si>
  <si>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</si>
  <si>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</si>
  <si>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</si>
  <si>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</si>
  <si>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</si>
  <si>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</si>
  <si>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</si>
  <si>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</si>
  <si>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</si>
  <si>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</si>
  <si>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</si>
  <si>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</si>
  <si>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</si>
  <si>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</si>
  <si>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</si>
  <si>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</si>
  <si>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</si>
  <si>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</si>
  <si>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</si>
  <si>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</si>
  <si>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</si>
  <si>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</si>
  <si>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</si>
  <si>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</si>
  <si>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</si>
  <si>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</si>
  <si>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</si>
  <si>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</si>
  <si>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</si>
  <si>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</si>
  <si>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</si>
  <si>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</si>
  <si>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</si>
  <si>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</si>
  <si>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</si>
  <si>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</si>
  <si>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</si>
  <si>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</si>
  <si>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</si>
  <si>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</si>
  <si>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</si>
  <si>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</si>
  <si>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</si>
  <si>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</si>
  <si>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</si>
  <si>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</si>
  <si>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</si>
  <si>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</si>
  <si>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</si>
  <si>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</si>
  <si>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</si>
  <si>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</si>
  <si>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</si>
  <si>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</si>
  <si>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</si>
  <si>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</si>
  <si>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</si>
  <si>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</si>
  <si>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</si>
  <si>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</si>
  <si>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</si>
  <si>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</si>
  <si>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</si>
  <si>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</si>
  <si>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</si>
  <si>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</si>
  <si>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</si>
  <si>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</si>
  <si>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</si>
  <si>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</si>
  <si>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</si>
  <si>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</si>
  <si>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</si>
  <si>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</si>
  <si>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</si>
  <si>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</si>
  <si>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</si>
  <si>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</si>
  <si>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</si>
  <si>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</si>
  <si>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</si>
  <si>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</si>
  <si>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</si>
  <si>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</si>
  <si>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</si>
  <si>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</si>
  <si>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</si>
  <si>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</si>
  <si>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</si>
  <si>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</si>
  <si>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</si>
  <si>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</si>
  <si>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</si>
  <si>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</si>
  <si>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</si>
  <si>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</si>
  <si>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</si>
  <si>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</si>
  <si>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</si>
  <si>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</si>
  <si>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</si>
  <si>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</si>
  <si>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</si>
  <si>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</si>
  <si>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</si>
  <si>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</si>
  <si>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</si>
  <si>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</si>
  <si>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</si>
  <si>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</si>
  <si>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</si>
  <si>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</si>
  <si>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</si>
  <si>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</si>
  <si>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</si>
  <si>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</si>
  <si>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</si>
  <si>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</si>
  <si>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</si>
  <si>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</si>
  <si>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</si>
  <si>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</si>
  <si>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</si>
  <si>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</si>
  <si>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</si>
  <si>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</si>
  <si>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</si>
  <si>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</si>
  <si>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</si>
  <si>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</si>
  <si>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</si>
  <si>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</si>
  <si>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</si>
  <si>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</si>
  <si>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</si>
  <si>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</si>
  <si>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</si>
  <si>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</si>
  <si>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</si>
  <si>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</si>
  <si>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</si>
  <si>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</si>
  <si>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</si>
  <si>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</si>
  <si>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</si>
  <si>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</si>
  <si>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</si>
  <si>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</si>
  <si>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</si>
  <si>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</si>
  <si>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</si>
  <si>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</si>
  <si>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</si>
  <si>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</si>
  <si>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</si>
  <si>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</si>
  <si>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</si>
  <si>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</si>
  <si>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</si>
  <si>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</si>
  <si>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</si>
  <si>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</si>
  <si>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</si>
  <si>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</si>
  <si>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</si>
  <si>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</si>
  <si>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</si>
  <si>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</si>
  <si>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</si>
  <si>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</si>
  <si>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</si>
  <si>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</si>
  <si>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</si>
  <si>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</si>
  <si>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</si>
  <si>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</si>
  <si>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</si>
  <si>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</si>
  <si>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</si>
  <si>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</si>
  <si>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</si>
  <si>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</si>
  <si>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</si>
  <si>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</si>
  <si>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</si>
  <si>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</si>
  <si>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</si>
  <si>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</si>
  <si>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</si>
  <si>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</si>
  <si>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</si>
  <si>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</si>
  <si>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</si>
  <si>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</si>
  <si>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</si>
  <si>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</si>
  <si>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</si>
  <si>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</si>
  <si>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</si>
  <si>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</si>
  <si>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</si>
  <si>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</si>
  <si>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</si>
  <si>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</si>
  <si>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</si>
  <si>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</si>
  <si>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</si>
  <si>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</si>
  <si>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</si>
  <si>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</si>
  <si>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</si>
  <si>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</si>
  <si>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</si>
  <si>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</si>
  <si>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</si>
  <si>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</si>
  <si>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</si>
  <si>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</si>
  <si>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</si>
  <si>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</si>
  <si>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</si>
  <si>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</si>
  <si>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</si>
  <si>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</si>
  <si>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</si>
  <si>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</si>
  <si>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</si>
  <si>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</si>
  <si>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</si>
  <si>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</si>
  <si>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</si>
  <si>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</si>
  <si>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</si>
  <si>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</si>
  <si>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</si>
  <si>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</si>
  <si>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</si>
  <si>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</si>
  <si>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</si>
  <si>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</si>
  <si>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</si>
  <si>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</si>
  <si>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</si>
  <si>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</si>
  <si>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</si>
  <si>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</si>
  <si>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</si>
  <si>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</si>
  <si>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</si>
  <si>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</si>
  <si>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</si>
  <si>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</si>
  <si>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</si>
  <si>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</si>
  <si>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</si>
  <si>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</si>
  <si>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</si>
  <si>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</si>
  <si>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</si>
  <si>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</si>
  <si>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</si>
  <si>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</si>
  <si>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</si>
  <si>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</si>
  <si>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</si>
  <si>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</si>
  <si>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</si>
  <si>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</si>
  <si>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</si>
  <si>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</si>
  <si>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</si>
  <si>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</si>
  <si>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</si>
  <si>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</si>
  <si>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</si>
  <si>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</si>
  <si>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</si>
  <si>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</si>
  <si>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</si>
  <si>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</si>
  <si>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</si>
  <si>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</si>
  <si>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</si>
  <si>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</si>
  <si>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</si>
  <si>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</si>
  <si>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</si>
  <si>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</si>
  <si>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</si>
  <si>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</si>
  <si>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</si>
  <si>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</si>
  <si>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</si>
  <si>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</si>
  <si>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</si>
  <si>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</si>
  <si>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</si>
  <si>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</si>
  <si>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</si>
  <si>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</si>
  <si>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</si>
  <si>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</si>
  <si>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</si>
  <si>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</si>
  <si>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</si>
  <si>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</si>
  <si>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</si>
  <si>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</si>
  <si>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</si>
  <si>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</si>
  <si>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</si>
  <si>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</si>
  <si>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</si>
  <si>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</si>
  <si>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</si>
  <si>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</si>
  <si>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</si>
  <si>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</si>
  <si>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</si>
  <si>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</si>
  <si>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</si>
  <si>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</si>
  <si>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</si>
  <si>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</si>
  <si>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</si>
  <si>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</si>
  <si>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</si>
  <si>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</si>
  <si>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</si>
  <si>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</si>
  <si>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</si>
  <si>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</si>
  <si>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</si>
  <si>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</si>
  <si>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</si>
  <si>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</si>
  <si>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</si>
  <si>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</si>
  <si>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</si>
  <si>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</si>
  <si>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</si>
  <si>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</si>
  <si>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</si>
  <si>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</si>
  <si>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</si>
  <si>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</si>
  <si>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</si>
  <si>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</si>
  <si>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</si>
  <si>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</si>
  <si>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</si>
  <si>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</si>
  <si>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</si>
  <si>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</si>
  <si>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</si>
  <si>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</si>
  <si>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</si>
  <si>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</si>
  <si>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</si>
  <si>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</si>
  <si>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</si>
  <si>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</si>
  <si>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</si>
  <si>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</si>
  <si>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</si>
  <si>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</si>
  <si>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</si>
  <si>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</si>
  <si>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</si>
  <si>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</si>
  <si>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</si>
  <si>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</si>
  <si>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</si>
  <si>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</si>
  <si>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</si>
  <si>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</si>
  <si>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</si>
  <si>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</si>
  <si>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</si>
  <si>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</si>
  <si>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</si>
  <si>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</si>
  <si>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</si>
  <si>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</si>
  <si>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</si>
  <si>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</si>
  <si>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</si>
  <si>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</si>
  <si>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</si>
  <si>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</si>
  <si>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</si>
  <si>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</si>
  <si>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</si>
  <si>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</si>
  <si>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</si>
  <si>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</si>
  <si>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</si>
  <si>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</si>
  <si>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</si>
  <si>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</si>
  <si>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</si>
  <si>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</si>
  <si>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</si>
  <si>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</si>
  <si>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</si>
  <si>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</si>
  <si>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</si>
  <si>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</si>
  <si>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</si>
  <si>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</si>
  <si>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</si>
  <si>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</si>
  <si>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</si>
  <si>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</si>
  <si>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</si>
  <si>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</si>
  <si>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</si>
  <si>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</si>
  <si>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</si>
  <si>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</si>
  <si>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</si>
  <si>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</si>
  <si>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</si>
  <si>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</si>
  <si>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</si>
  <si>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</si>
  <si>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</si>
  <si>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</si>
  <si>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</si>
  <si>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</si>
  <si>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</si>
  <si>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</si>
  <si>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</si>
  <si>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</si>
  <si>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</si>
  <si>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</si>
  <si>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</si>
  <si>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</si>
  <si>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</si>
  <si>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</si>
  <si>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</si>
  <si>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</si>
  <si>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</si>
  <si>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</si>
  <si>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</si>
  <si>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</si>
  <si>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</si>
  <si>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</si>
  <si>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</si>
  <si>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</si>
  <si>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</si>
  <si>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</si>
  <si>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</si>
  <si>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</si>
  <si>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</si>
  <si>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</si>
  <si>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</si>
  <si>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</si>
  <si>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</si>
  <si>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</si>
  <si>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</si>
  <si>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</si>
  <si>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</si>
  <si>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</si>
  <si>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</si>
  <si>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</si>
  <si>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</si>
  <si>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</si>
  <si>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</si>
  <si>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</si>
  <si>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</si>
  <si>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</si>
  <si>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</si>
  <si>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</si>
  <si>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</si>
  <si>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</si>
  <si>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</si>
  <si>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</si>
  <si>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</si>
  <si>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</si>
  <si>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</si>
  <si>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</si>
  <si>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</si>
  <si>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</si>
  <si>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</si>
  <si>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</si>
  <si>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</si>
  <si>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</si>
  <si>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</si>
  <si>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</si>
  <si>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</si>
  <si>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</si>
  <si>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</si>
  <si>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</si>
  <si>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</si>
  <si>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</si>
  <si>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</si>
  <si>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</si>
  <si>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</si>
  <si>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</si>
  <si>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</si>
  <si>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</si>
  <si>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</si>
  <si>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</si>
  <si>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</si>
  <si>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</si>
  <si>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</si>
  <si>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</si>
  <si>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</si>
  <si>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</si>
  <si>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</si>
  <si>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</si>
  <si>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</si>
  <si>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</si>
  <si>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</si>
  <si>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</si>
  <si>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</si>
  <si>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</si>
  <si>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</si>
  <si>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</si>
  <si>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</si>
  <si>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</si>
  <si>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</si>
  <si>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</si>
  <si>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</si>
  <si>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</si>
  <si>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</si>
  <si>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</si>
  <si>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</si>
  <si>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</si>
  <si>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</si>
  <si>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</si>
  <si>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</si>
  <si>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</si>
  <si>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</si>
  <si>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</si>
  <si>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</si>
  <si>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</si>
  <si>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</si>
  <si>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</si>
  <si>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</si>
  <si>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</si>
  <si>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</si>
  <si>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</si>
  <si>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</si>
  <si>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</si>
  <si>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</si>
  <si>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</si>
  <si>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</si>
  <si>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</si>
  <si>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</si>
  <si>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</si>
  <si>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</si>
  <si>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</si>
  <si>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</si>
  <si>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</si>
  <si>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</si>
  <si>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</si>
  <si>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</si>
  <si>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</si>
  <si>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</si>
  <si>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</si>
  <si>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</si>
  <si>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</si>
  <si>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</si>
  <si>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</si>
  <si>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</si>
  <si>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</si>
  <si>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</si>
  <si>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</si>
  <si>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</si>
  <si>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</si>
  <si>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</si>
  <si>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</si>
  <si>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</si>
  <si>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</si>
  <si>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</si>
  <si>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</si>
  <si>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</si>
  <si>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</si>
  <si>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</si>
  <si>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</si>
  <si>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</si>
  <si>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</si>
  <si>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</si>
  <si>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</si>
  <si>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</si>
  <si>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</si>
  <si>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</si>
  <si>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</si>
  <si>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</si>
  <si>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</si>
  <si>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</si>
  <si>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</si>
  <si>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</si>
  <si>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</si>
  <si>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</si>
  <si>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</si>
  <si>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</si>
  <si>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</si>
  <si>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</si>
  <si>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</si>
  <si>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</si>
  <si>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</si>
  <si>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</si>
  <si>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</si>
  <si>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</si>
  <si>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</si>
  <si>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</si>
  <si>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</si>
  <si>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</si>
  <si>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</si>
  <si>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</si>
  <si>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</si>
  <si>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</si>
  <si>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</si>
  <si>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</si>
  <si>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</si>
  <si>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</si>
  <si>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</si>
  <si>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</si>
  <si>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</si>
  <si>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</si>
  <si>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</si>
  <si>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</si>
  <si>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</si>
  <si>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</si>
  <si>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</si>
  <si>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</si>
  <si>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</si>
  <si>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</si>
  <si>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</si>
  <si>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</si>
  <si>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</si>
  <si>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</si>
  <si>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</si>
  <si>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</si>
  <si>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</si>
  <si>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</si>
  <si>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</si>
  <si>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</si>
  <si>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</si>
  <si>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</si>
  <si>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</si>
  <si>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</si>
  <si>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</si>
  <si>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</si>
  <si>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</si>
  <si>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</si>
  <si>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</si>
  <si>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</si>
  <si>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</si>
  <si>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</si>
  <si>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</si>
  <si>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</si>
  <si>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</si>
  <si>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</si>
  <si>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</si>
  <si>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</si>
  <si>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</si>
  <si>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</si>
  <si>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</si>
  <si>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</si>
  <si>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</si>
  <si>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</si>
  <si>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</si>
  <si>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</si>
  <si>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</si>
  <si>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</si>
  <si>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</si>
  <si>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</si>
  <si>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</si>
  <si>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</si>
  <si>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</si>
  <si>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</si>
  <si>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</si>
  <si>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</si>
  <si>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</si>
  <si>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</si>
  <si>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</si>
  <si>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</si>
  <si>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</si>
  <si>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</si>
  <si>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</si>
  <si>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</si>
  <si>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</si>
  <si>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</si>
  <si>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</si>
  <si>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</si>
  <si>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</si>
  <si>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</si>
  <si>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</si>
  <si>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</si>
  <si>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</si>
  <si>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</si>
  <si>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</si>
  <si>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</si>
  <si>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</si>
  <si>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</si>
  <si>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</si>
  <si>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</si>
  <si>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</si>
  <si>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</si>
  <si>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</si>
  <si>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</si>
  <si>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</si>
  <si>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</si>
  <si>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</si>
  <si>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</si>
  <si>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</si>
  <si>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</si>
  <si>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</si>
  <si>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</si>
  <si>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</si>
  <si>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</si>
  <si>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</si>
  <si>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</si>
  <si>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</si>
  <si>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</si>
  <si>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</si>
  <si>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</si>
  <si>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</si>
  <si>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</si>
  <si>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</si>
  <si>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</si>
  <si>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</si>
  <si>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</si>
  <si>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</si>
  <si>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</si>
  <si>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</si>
  <si>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</si>
  <si>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</si>
  <si>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</si>
  <si>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</si>
  <si>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</si>
  <si>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</si>
  <si>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</si>
  <si>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</si>
  <si>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</si>
  <si>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</si>
  <si>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</si>
  <si>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</si>
  <si>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</si>
  <si>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</si>
  <si>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</si>
  <si>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</si>
  <si>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</si>
  <si>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</si>
  <si>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</si>
  <si>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</si>
  <si>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</si>
  <si>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</si>
  <si>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</si>
  <si>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</si>
  <si>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</si>
  <si>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</si>
  <si>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</si>
  <si>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</si>
  <si>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</si>
  <si>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</si>
  <si>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</si>
  <si>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</si>
  <si>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</si>
  <si>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</si>
  <si>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</si>
  <si>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</si>
  <si>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</si>
  <si>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</si>
  <si>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</si>
  <si>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</si>
  <si>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</si>
  <si>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</si>
  <si>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</si>
  <si>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</si>
  <si>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</si>
  <si>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</si>
  <si>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</si>
  <si>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</si>
  <si>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</si>
  <si>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</si>
  <si>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</si>
  <si>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</si>
  <si>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</si>
  <si>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</si>
  <si>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</si>
  <si>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</si>
  <si>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</si>
  <si>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</si>
  <si>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</si>
  <si>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</si>
  <si>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</si>
  <si>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</si>
  <si>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</si>
  <si>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</si>
  <si>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</si>
  <si>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</si>
  <si>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</si>
  <si>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</si>
  <si>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</si>
  <si>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</si>
  <si>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</si>
  <si>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</si>
  <si>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</si>
  <si>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</si>
  <si>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</si>
  <si>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</si>
  <si>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</si>
  <si>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</si>
  <si>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</si>
  <si>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</si>
  <si>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</si>
  <si>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</si>
  <si>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</si>
  <si>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</si>
  <si>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</si>
  <si>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</si>
  <si>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</si>
  <si>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</si>
  <si>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</si>
  <si>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</si>
  <si>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</si>
  <si>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</si>
  <si>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</si>
  <si>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</si>
  <si>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</si>
  <si>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</si>
  <si>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</si>
  <si>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</si>
  <si>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</si>
  <si>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</si>
  <si>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</si>
  <si>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</si>
  <si>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</si>
  <si>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</si>
  <si>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</si>
  <si>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</si>
  <si>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</si>
  <si>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</si>
  <si>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</si>
  <si>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</si>
  <si>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</si>
  <si>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</si>
  <si>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</si>
  <si>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</si>
  <si>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</si>
  <si>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</si>
  <si>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</si>
  <si>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</si>
  <si>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</si>
  <si>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</si>
  <si>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</si>
  <si>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</si>
  <si>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</si>
  <si>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</si>
  <si>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</si>
  <si>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</si>
  <si>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</si>
  <si>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</si>
  <si>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</si>
  <si>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</si>
  <si>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</si>
  <si>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</si>
  <si>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</si>
  <si>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</si>
  <si>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</si>
  <si>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</si>
  <si>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</si>
  <si>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</si>
  <si>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</si>
  <si>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</si>
  <si>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</si>
  <si>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</si>
  <si>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</si>
  <si>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</si>
  <si>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</si>
  <si>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</si>
  <si>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</si>
  <si>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</si>
  <si>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</si>
  <si>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</si>
  <si>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</si>
  <si>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</si>
  <si>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</si>
  <si>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</si>
  <si>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</si>
  <si>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</si>
  <si>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</si>
  <si>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</si>
  <si>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</si>
  <si>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</si>
  <si>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</si>
  <si>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</si>
  <si>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</si>
  <si>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</si>
  <si>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</si>
  <si>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</si>
  <si>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</si>
  <si>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</si>
  <si>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</si>
  <si>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</si>
  <si>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</si>
  <si>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</si>
  <si>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</si>
  <si>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</si>
  <si>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</si>
  <si>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</si>
  <si>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</si>
  <si>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</si>
  <si>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</si>
  <si>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</si>
  <si>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</si>
  <si>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</si>
  <si>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</si>
  <si>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</si>
  <si>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</si>
  <si>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</si>
  <si>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</si>
  <si>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</si>
  <si>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</si>
  <si>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</si>
  <si>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</si>
  <si>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</si>
  <si>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</si>
  <si>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</si>
  <si>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</si>
  <si>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</si>
  <si>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</si>
  <si>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</si>
  <si>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</si>
  <si>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</si>
  <si>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</si>
  <si>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</si>
  <si>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</si>
  <si>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</si>
  <si>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</si>
  <si>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</si>
  <si>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</si>
  <si>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</si>
  <si>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</si>
  <si>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</si>
  <si>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</si>
  <si>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</si>
  <si>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</si>
  <si>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</si>
  <si>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</si>
  <si>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</si>
  <si>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</si>
  <si>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</si>
  <si>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</si>
  <si>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</si>
  <si>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</si>
  <si>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</si>
  <si>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</si>
  <si>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</si>
  <si>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</si>
  <si>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</si>
  <si>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</si>
  <si>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</si>
  <si>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</si>
  <si>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</si>
  <si>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</si>
  <si>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</si>
  <si>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</si>
  <si>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</si>
  <si>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</si>
  <si>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</si>
  <si>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</si>
  <si>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</si>
  <si>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</si>
  <si>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</si>
  <si>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</si>
  <si>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</si>
  <si>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</si>
  <si>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</si>
  <si>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</si>
  <si>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</si>
  <si>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</si>
  <si>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</si>
  <si>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</si>
  <si>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</si>
  <si>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</si>
  <si>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</si>
  <si>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</si>
  <si>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</si>
  <si>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</si>
  <si>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</si>
  <si>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</si>
  <si>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</si>
  <si>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</si>
  <si>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</si>
  <si>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</si>
  <si>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</si>
  <si>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</si>
  <si>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</si>
  <si>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</si>
  <si>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</si>
  <si>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</si>
  <si>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</si>
  <si>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</si>
  <si>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</si>
  <si>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</si>
  <si>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</si>
  <si>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</si>
  <si>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</si>
  <si>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</si>
  <si>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</si>
  <si>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</si>
  <si>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</si>
  <si>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</si>
  <si>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</si>
  <si>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</si>
  <si>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</si>
  <si>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</si>
  <si>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</si>
  <si>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</si>
  <si>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</si>
  <si>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</si>
  <si>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</si>
  <si>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</si>
  <si>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</si>
  <si>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</si>
  <si>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</si>
  <si>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</si>
  <si>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</si>
  <si>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</si>
  <si>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</si>
  <si>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</si>
  <si>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</si>
  <si>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</si>
  <si>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</si>
  <si>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</si>
  <si>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</si>
  <si>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</si>
  <si>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</si>
  <si>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</si>
  <si>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</si>
  <si>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</si>
  <si>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</si>
  <si>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</si>
  <si>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</si>
  <si>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</si>
  <si>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</si>
  <si>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</si>
  <si>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</si>
  <si>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</si>
  <si>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</si>
  <si>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</si>
  <si>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</si>
  <si>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</si>
  <si>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</si>
  <si>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</si>
  <si>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</si>
  <si>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</si>
  <si>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</si>
  <si>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</si>
  <si>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</si>
  <si>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</si>
  <si>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</si>
  <si>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</si>
  <si>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</si>
  <si>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</si>
  <si>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</si>
  <si>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</si>
  <si>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</si>
  <si>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</si>
  <si>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</si>
  <si>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</si>
  <si>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</si>
  <si>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</si>
  <si>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</si>
  <si>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</si>
  <si>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</si>
  <si>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</si>
  <si>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</si>
  <si>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</si>
  <si>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</si>
  <si>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</si>
  <si>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</si>
  <si>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</si>
  <si>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</si>
  <si>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</si>
  <si>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</si>
  <si>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</si>
  <si>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</si>
  <si>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</si>
  <si>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</si>
  <si>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</si>
  <si>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</si>
  <si>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</si>
  <si>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</si>
  <si>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</si>
  <si>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</si>
  <si>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</si>
  <si>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</si>
  <si>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</si>
  <si>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</si>
  <si>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</si>
  <si>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</si>
  <si>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</si>
  <si>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</si>
  <si>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</si>
  <si>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</si>
  <si>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</si>
  <si>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</si>
  <si>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</si>
  <si>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</si>
  <si>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</si>
  <si>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</si>
  <si>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</si>
  <si>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</si>
  <si>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</si>
  <si>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</si>
  <si>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</si>
  <si>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</si>
  <si>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</si>
  <si>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</si>
  <si>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</si>
  <si>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</si>
  <si>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</si>
  <si>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</si>
  <si>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</si>
  <si>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</si>
  <si>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</si>
  <si>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</si>
  <si>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</si>
  <si>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</si>
  <si>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</si>
  <si>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</si>
  <si>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</si>
  <si>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</si>
  <si>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</si>
  <si>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</si>
  <si>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</si>
  <si>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</si>
  <si>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</si>
  <si>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</si>
  <si>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</si>
  <si>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</si>
  <si>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</si>
  <si>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</si>
  <si>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</si>
  <si>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</si>
  <si>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</si>
  <si>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</si>
  <si>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</si>
  <si>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</si>
  <si>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</si>
  <si>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</si>
  <si>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</si>
  <si>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</si>
  <si>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</si>
  <si>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</si>
  <si>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</si>
  <si>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</si>
  <si>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</si>
  <si>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</si>
  <si>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</si>
  <si>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</si>
  <si>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</si>
  <si>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</si>
  <si>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</si>
  <si>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</si>
  <si>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</si>
  <si>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</si>
  <si>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</si>
  <si>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</si>
  <si>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</si>
  <si>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</si>
  <si>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</si>
  <si>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</si>
  <si>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</si>
  <si>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</si>
  <si>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</si>
  <si>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</si>
  <si>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</si>
  <si>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</si>
  <si>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</si>
  <si>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</si>
  <si>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</si>
  <si>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</si>
  <si>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</si>
  <si>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</si>
  <si>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</si>
  <si>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</si>
  <si>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</si>
  <si>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</si>
  <si>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</si>
  <si>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</si>
  <si>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</si>
  <si>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</si>
  <si>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</si>
  <si>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</si>
  <si>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</si>
  <si>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</si>
  <si>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</si>
  <si>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</si>
  <si>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</si>
  <si>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</si>
  <si>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</si>
  <si>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</si>
  <si>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</si>
  <si>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</si>
  <si>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</si>
  <si>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</si>
  <si>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</si>
  <si>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</si>
  <si>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</si>
  <si>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</si>
  <si>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</si>
  <si>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</si>
  <si>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</si>
  <si>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</si>
  <si>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</si>
  <si>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</si>
  <si>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</si>
  <si>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</si>
  <si>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</si>
  <si>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</si>
  <si>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</si>
  <si>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</si>
  <si>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</si>
  <si>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</si>
  <si>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</si>
  <si>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</si>
  <si>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</si>
  <si>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</si>
  <si>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</si>
  <si>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</si>
  <si>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</si>
  <si>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</si>
  <si>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</si>
  <si>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</si>
  <si>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</si>
  <si>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</si>
  <si>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</si>
  <si>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</si>
  <si>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</si>
  <si>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</si>
  <si>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</si>
  <si>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</si>
  <si>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</si>
  <si>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</si>
  <si>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</si>
  <si>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</si>
  <si>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</si>
  <si>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</si>
  <si>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</si>
  <si>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</si>
  <si>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</si>
  <si>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</si>
  <si>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</si>
  <si>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</si>
  <si>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</si>
  <si>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</si>
  <si>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</si>
  <si>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</si>
  <si>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</si>
  <si>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</si>
  <si>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</si>
  <si>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</si>
  <si>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</si>
  <si>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</si>
  <si>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</si>
  <si>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</si>
  <si>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</si>
  <si>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</si>
  <si>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</si>
  <si>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</si>
  <si>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</si>
  <si>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</si>
  <si>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</si>
  <si>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</si>
  <si>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</si>
  <si>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</si>
  <si>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</si>
  <si>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</si>
  <si>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</si>
  <si>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</si>
  <si>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</si>
  <si>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</si>
  <si>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</si>
  <si>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</si>
  <si>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</si>
  <si>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</si>
  <si>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</si>
  <si>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</si>
  <si>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</si>
  <si>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</si>
  <si>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</si>
  <si>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</si>
  <si>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</si>
  <si>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</si>
  <si>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</si>
  <si>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</si>
  <si>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</si>
  <si>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</si>
  <si>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</si>
  <si>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</si>
  <si>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</si>
  <si>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</si>
  <si>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</si>
  <si>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</si>
  <si>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</si>
  <si>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</si>
  <si>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</si>
  <si>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</si>
  <si>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</si>
  <si>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</si>
  <si>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</si>
  <si>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</si>
  <si>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</si>
  <si>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</si>
  <si>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</si>
  <si>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</si>
  <si>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</si>
  <si>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</si>
  <si>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</si>
  <si>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</si>
  <si>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</si>
  <si>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</si>
  <si>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</si>
  <si>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</si>
  <si>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</si>
  <si>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</si>
  <si>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</si>
  <si>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</si>
  <si>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</si>
  <si>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</si>
  <si>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</si>
  <si>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</si>
  <si>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</si>
  <si>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</si>
  <si>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</si>
  <si>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</si>
  <si>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</si>
  <si>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</si>
  <si>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</si>
  <si>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</si>
  <si>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</si>
  <si>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</si>
  <si>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</si>
  <si>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</si>
  <si>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</si>
  <si>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</si>
  <si>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</si>
  <si>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</si>
  <si>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</si>
  <si>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</si>
  <si>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</si>
  <si>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</si>
  <si>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</si>
  <si>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</si>
  <si>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</si>
  <si>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</si>
  <si>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</si>
  <si>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</si>
  <si>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</si>
  <si>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</si>
  <si>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</si>
  <si>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</si>
  <si>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</si>
  <si>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</si>
  <si>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</si>
  <si>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</si>
  <si>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</si>
  <si>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</si>
  <si>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</si>
  <si>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</si>
  <si>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</si>
  <si>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</si>
  <si>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</si>
  <si>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</si>
  <si>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</si>
  <si>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</si>
  <si>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</si>
  <si>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</si>
  <si>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</si>
  <si>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</si>
  <si>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</si>
  <si>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</si>
  <si>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</si>
  <si>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</si>
  <si>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</si>
  <si>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</si>
  <si>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</si>
  <si>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</si>
  <si>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</si>
  <si>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</si>
  <si>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</si>
  <si>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</si>
  <si>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</si>
  <si>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</si>
  <si>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</si>
  <si>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</si>
  <si>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</si>
  <si>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</si>
  <si>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</si>
  <si>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</si>
  <si>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</si>
  <si>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</si>
  <si>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</si>
  <si>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</si>
  <si>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</si>
  <si>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</si>
  <si>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</si>
  <si>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</si>
  <si>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</si>
  <si>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</si>
  <si>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</si>
  <si>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</si>
  <si>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</si>
  <si>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</si>
  <si>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</si>
  <si>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</si>
  <si>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</si>
  <si>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</si>
  <si>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</si>
  <si>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</si>
  <si>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</si>
  <si>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</si>
  <si>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</si>
  <si>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</si>
  <si>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</si>
  <si>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</si>
  <si>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</si>
  <si>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</si>
  <si>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</si>
  <si>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</si>
  <si>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</si>
  <si>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</si>
  <si>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</si>
  <si>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</si>
  <si>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</si>
  <si>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</si>
  <si>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</si>
  <si>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</si>
  <si>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</si>
  <si>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</si>
  <si>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</si>
  <si>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</si>
  <si>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</si>
  <si>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</si>
  <si>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</si>
  <si>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</si>
  <si>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</si>
  <si>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</si>
  <si>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</si>
  <si>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</si>
  <si>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</si>
  <si>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</si>
  <si>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</si>
  <si>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</si>
  <si>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</si>
  <si>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</si>
  <si>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</si>
  <si>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</si>
  <si>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</si>
  <si>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</si>
  <si>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</si>
  <si>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</si>
  <si>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</si>
  <si>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</si>
  <si>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</si>
  <si>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</si>
  <si>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</si>
  <si>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</si>
  <si>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</si>
  <si>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</si>
  <si>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</si>
  <si>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</si>
  <si>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</si>
  <si>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</si>
  <si>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</si>
  <si>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</si>
  <si>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</si>
  <si>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</si>
  <si>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</si>
  <si>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</si>
  <si>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</si>
  <si>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</si>
  <si>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</si>
  <si>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</si>
  <si>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</si>
  <si>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</si>
  <si>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</si>
  <si>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</si>
  <si>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</si>
  <si>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</si>
  <si>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</si>
  <si>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</si>
  <si>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</si>
  <si>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</si>
  <si>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</si>
  <si>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</si>
  <si>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</si>
  <si>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</si>
  <si>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</si>
  <si>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</si>
  <si>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</si>
  <si>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</si>
  <si>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</si>
  <si>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</si>
  <si>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</si>
  <si>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</si>
  <si>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</si>
  <si>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</si>
  <si>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</si>
  <si>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</si>
  <si>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</si>
  <si>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</si>
  <si>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</si>
  <si>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</si>
  <si>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</si>
  <si>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</si>
  <si>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</si>
  <si>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</si>
  <si>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</si>
  <si>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</si>
  <si>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</si>
  <si>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</si>
  <si>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</si>
  <si>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</si>
  <si>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</si>
  <si>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</si>
  <si>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</si>
  <si>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</si>
  <si>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</si>
  <si>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</si>
  <si>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</si>
  <si>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</si>
  <si>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</si>
  <si>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</si>
  <si>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</si>
  <si>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</si>
  <si>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</si>
  <si>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</si>
  <si>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</si>
  <si>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</si>
  <si>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</si>
  <si>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</si>
  <si>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</si>
  <si>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</si>
  <si>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</si>
  <si>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</si>
  <si>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</si>
  <si>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</si>
  <si>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</si>
  <si>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</si>
  <si>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</si>
  <si>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</si>
  <si>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</si>
  <si>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</si>
  <si>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</si>
  <si>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</si>
  <si>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</si>
  <si>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</si>
  <si>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</si>
  <si>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</si>
  <si>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</si>
  <si>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</si>
  <si>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</si>
  <si>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</si>
  <si>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</si>
  <si>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</si>
  <si>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</si>
  <si>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</si>
  <si>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</si>
  <si>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</si>
  <si>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</si>
  <si>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</si>
  <si>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</si>
  <si>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</si>
  <si>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</si>
  <si>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</si>
  <si>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</si>
  <si>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</si>
  <si>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</si>
  <si>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</si>
  <si>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</si>
  <si>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</si>
  <si>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</si>
  <si>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</si>
  <si>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</si>
  <si>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</si>
  <si>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</si>
  <si>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</si>
  <si>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</si>
  <si>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</si>
  <si>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</si>
  <si>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</si>
  <si>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</si>
  <si>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</si>
  <si>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</si>
  <si>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</si>
  <si>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</si>
  <si>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</si>
  <si>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</si>
  <si>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</si>
  <si>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</si>
  <si>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</si>
  <si>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</si>
  <si>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</si>
  <si>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</si>
  <si>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</si>
  <si>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</si>
  <si>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</si>
  <si>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</si>
  <si>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</si>
  <si>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</si>
  <si>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</si>
  <si>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</si>
  <si>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</si>
  <si>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</si>
  <si>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</si>
  <si>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</si>
  <si>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</si>
  <si>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</si>
  <si>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</si>
  <si>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</si>
  <si>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</si>
  <si>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</si>
  <si>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</si>
  <si>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</si>
  <si>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</si>
  <si>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</si>
  <si>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</si>
  <si>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</si>
  <si>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</si>
  <si>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</si>
  <si>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</si>
  <si>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</si>
  <si>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</si>
  <si>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</si>
  <si>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</si>
  <si>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</si>
  <si>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</si>
  <si>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</si>
  <si>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</si>
  <si>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</si>
  <si>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</si>
  <si>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</si>
  <si>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</si>
  <si>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</si>
  <si>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</si>
  <si>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</si>
  <si>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</si>
  <si>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</si>
  <si>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</si>
  <si>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</si>
  <si>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</si>
  <si>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</si>
  <si>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</si>
  <si>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</si>
  <si>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</si>
  <si>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</si>
  <si>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</si>
  <si>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</si>
  <si>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</si>
  <si>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</si>
  <si>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</si>
  <si>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</si>
  <si>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</si>
  <si>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</si>
  <si>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</si>
  <si>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</si>
  <si>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</si>
  <si>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</si>
  <si>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</si>
  <si>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</si>
  <si>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</si>
  <si>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</si>
  <si>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</si>
  <si>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</si>
  <si>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</si>
  <si>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</si>
  <si>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</si>
  <si>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</si>
  <si>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</si>
  <si>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</si>
  <si>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</si>
  <si>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</si>
  <si>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</si>
  <si>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</si>
  <si>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</si>
  <si>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</si>
  <si>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</si>
  <si>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</si>
  <si>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</si>
  <si>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</si>
  <si>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</si>
  <si>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</si>
  <si>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</si>
  <si>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</si>
  <si>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</si>
  <si>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</si>
  <si>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</si>
  <si>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</si>
  <si>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</si>
  <si>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</si>
  <si>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</si>
  <si>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</si>
  <si>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</si>
  <si>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</si>
  <si>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</si>
  <si>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</si>
  <si>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</si>
  <si>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</si>
  <si>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</si>
  <si>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</si>
  <si>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</si>
  <si>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</si>
  <si>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</si>
  <si>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</si>
  <si>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</si>
  <si>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</si>
  <si>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</si>
  <si>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</si>
  <si>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</si>
  <si>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</si>
  <si>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</si>
  <si>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</si>
  <si>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</si>
  <si>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</si>
  <si>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</si>
  <si>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</si>
  <si>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</si>
  <si>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</si>
  <si>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</si>
  <si>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</si>
  <si>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</si>
  <si>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</si>
  <si>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</si>
  <si>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</si>
  <si>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</si>
  <si>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</si>
  <si>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</si>
  <si>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</si>
  <si>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</si>
  <si>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</si>
  <si>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</si>
  <si>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</si>
  <si>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</si>
  <si>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</si>
  <si>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</si>
  <si>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</si>
  <si>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</si>
  <si>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</si>
  <si>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</si>
  <si>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</si>
  <si>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</si>
  <si>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</si>
  <si>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</si>
  <si>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</si>
  <si>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</si>
  <si>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</si>
  <si>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</si>
  <si>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</si>
  <si>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</si>
  <si>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</si>
  <si>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</si>
  <si>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</si>
  <si>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</si>
  <si>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</si>
  <si>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</si>
  <si>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</si>
  <si>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</si>
  <si>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</si>
  <si>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</si>
  <si>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</si>
  <si>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</si>
  <si>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</si>
  <si>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</si>
  <si>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</si>
  <si>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</si>
  <si>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</si>
  <si>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</si>
  <si>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</si>
  <si>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</si>
  <si>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</si>
  <si>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</si>
  <si>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</si>
  <si>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</si>
  <si>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</si>
  <si>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</si>
  <si>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</si>
  <si>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</si>
  <si>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</si>
  <si>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</si>
  <si>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</si>
  <si>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</si>
  <si>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</si>
  <si>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</si>
  <si>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</si>
  <si>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</si>
  <si>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</si>
  <si>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</si>
  <si>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</si>
  <si>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</si>
  <si>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</si>
  <si>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</si>
  <si>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</si>
  <si>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</si>
  <si>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</si>
  <si>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</si>
  <si>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</si>
  <si>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</si>
  <si>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</si>
  <si>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</si>
  <si>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</si>
  <si>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</si>
  <si>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</si>
  <si>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</si>
  <si>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</si>
  <si>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</si>
  <si>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</si>
  <si>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</si>
  <si>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</si>
  <si>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</si>
  <si>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</si>
  <si>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</si>
  <si>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</si>
  <si>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</si>
  <si>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</si>
  <si>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</si>
  <si>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</si>
  <si>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</si>
  <si>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</si>
  <si>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</si>
  <si>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</si>
  <si>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</si>
  <si>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</si>
  <si>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</si>
  <si>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</si>
  <si>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</si>
  <si>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</si>
  <si>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</si>
  <si>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</si>
  <si>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</si>
  <si>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</si>
  <si>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</si>
  <si>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</si>
  <si>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</si>
  <si>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</si>
  <si>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</si>
  <si>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</si>
  <si>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</si>
  <si>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</si>
  <si>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</si>
  <si>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</si>
  <si>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</si>
  <si>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</si>
  <si>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</si>
  <si>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</si>
  <si>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</si>
  <si>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</si>
  <si>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</si>
  <si>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</si>
  <si>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</si>
  <si>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</si>
  <si>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</si>
  <si>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</si>
  <si>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</si>
  <si>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</si>
  <si>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</si>
  <si>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</si>
  <si>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</si>
  <si>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</si>
  <si>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</si>
  <si>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</si>
  <si>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</si>
  <si>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</si>
  <si>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</si>
  <si>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</si>
  <si>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</si>
  <si>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</si>
  <si>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</si>
  <si>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</si>
  <si>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</si>
  <si>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</si>
  <si>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</si>
  <si>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</si>
  <si>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</si>
  <si>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</si>
  <si>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</si>
  <si>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</si>
  <si>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</si>
  <si>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</si>
  <si>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</si>
  <si>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</si>
  <si>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</si>
  <si>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</si>
  <si>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</si>
  <si>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</si>
  <si>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</si>
  <si>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</si>
  <si>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</si>
  <si>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</si>
  <si>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</si>
  <si>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</si>
  <si>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</si>
  <si>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</si>
  <si>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</si>
  <si>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</si>
  <si>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</si>
  <si>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</si>
  <si>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</si>
  <si>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</si>
  <si>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</si>
  <si>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</si>
  <si>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</si>
  <si>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</si>
  <si>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</si>
  <si>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</si>
  <si>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</si>
  <si>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</si>
  <si>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</si>
  <si>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</si>
  <si>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</si>
  <si>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</si>
  <si>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</si>
  <si>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</si>
  <si>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</si>
  <si>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</si>
  <si>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</si>
  <si>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</si>
  <si>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</si>
  <si>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</si>
  <si>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</si>
  <si>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</si>
  <si>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</si>
  <si>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</si>
  <si>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</si>
  <si>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</si>
  <si>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</si>
  <si>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</si>
  <si>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</si>
  <si>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</si>
  <si>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</si>
  <si>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</si>
  <si>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</si>
  <si>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</si>
  <si>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</si>
  <si>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</si>
  <si>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</si>
  <si>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</si>
  <si>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</si>
  <si>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</si>
  <si>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</si>
  <si>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</si>
  <si>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</si>
  <si>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</si>
  <si>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</si>
  <si>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</si>
  <si>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</si>
  <si>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</si>
  <si>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</si>
  <si>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</si>
  <si>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</si>
  <si>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</si>
  <si>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</si>
  <si>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</si>
  <si>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</si>
  <si>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</si>
  <si>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</si>
  <si>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</si>
  <si>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</si>
  <si>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</si>
  <si>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</si>
  <si>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</si>
  <si>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</si>
  <si>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</si>
  <si>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</si>
  <si>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</si>
  <si>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</si>
  <si>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</si>
  <si>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</si>
  <si>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</si>
  <si>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</si>
  <si>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</si>
  <si>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</si>
  <si>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</si>
  <si>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</si>
  <si>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</si>
  <si>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</si>
  <si>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</si>
  <si>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</si>
  <si>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</si>
  <si>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</si>
  <si>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</si>
  <si>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</si>
  <si>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</si>
  <si>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</si>
  <si>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</si>
  <si>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</si>
  <si>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</si>
  <si>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</si>
  <si>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</si>
  <si>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</si>
  <si>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</si>
  <si>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</si>
  <si>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</si>
  <si>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</si>
  <si>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</si>
  <si>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</si>
  <si>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</si>
  <si>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</si>
  <si>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</si>
  <si>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</si>
  <si>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</si>
  <si>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</si>
  <si>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</si>
  <si>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</si>
  <si>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</si>
  <si>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</si>
  <si>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</si>
  <si>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</si>
  <si>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</si>
  <si>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</si>
  <si>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</si>
  <si>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</si>
  <si>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</si>
  <si>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</si>
  <si>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</si>
  <si>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</si>
  <si>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</si>
  <si>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</si>
  <si>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</si>
  <si>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</si>
  <si>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</si>
  <si>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</si>
  <si>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</si>
  <si>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</si>
  <si>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</si>
  <si>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</si>
  <si>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</si>
  <si>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</si>
  <si>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</si>
  <si>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</si>
  <si>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</si>
  <si>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</si>
  <si>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</si>
  <si>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</si>
  <si>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</si>
  <si>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</si>
  <si>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</si>
  <si>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</si>
  <si>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</si>
  <si>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</si>
  <si>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</si>
  <si>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</si>
  <si>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</si>
  <si>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</si>
  <si>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</si>
  <si>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</si>
  <si>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</si>
  <si>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</si>
  <si>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</si>
  <si>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</si>
  <si>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</si>
  <si>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</si>
  <si>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</si>
  <si>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</si>
  <si>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</si>
  <si>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</si>
  <si>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</si>
  <si>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</si>
  <si>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</si>
  <si>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</si>
  <si>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</si>
  <si>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</si>
  <si>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</si>
  <si>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</si>
  <si>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</si>
  <si>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</si>
  <si>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</si>
  <si>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</si>
  <si>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</si>
  <si>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</si>
  <si>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</si>
  <si>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</si>
  <si>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</si>
  <si>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</si>
  <si>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</si>
  <si>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</si>
  <si>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</si>
  <si>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</si>
  <si>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</si>
  <si>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</si>
  <si>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</si>
  <si>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</si>
  <si>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</si>
  <si>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</si>
  <si>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</si>
  <si>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</si>
  <si>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</si>
  <si>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</si>
  <si>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</si>
  <si>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</si>
  <si>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</si>
  <si>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</si>
  <si>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</si>
  <si>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</si>
  <si>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</si>
  <si>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</si>
  <si>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</si>
  <si>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</si>
  <si>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</si>
  <si>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</si>
  <si>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</si>
  <si>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</si>
  <si>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</si>
  <si>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</si>
  <si>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</si>
  <si>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</si>
  <si>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</si>
  <si>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</si>
  <si>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</si>
  <si>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</si>
  <si>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</si>
  <si>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</si>
  <si>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</si>
  <si>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</si>
  <si>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</si>
  <si>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</si>
  <si>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</si>
  <si>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</si>
  <si>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</si>
  <si>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</si>
  <si>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</si>
  <si>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</si>
  <si>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</si>
  <si>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</si>
  <si>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</si>
  <si>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</si>
  <si>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</si>
  <si>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</si>
  <si>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</si>
  <si>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</si>
  <si>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</si>
  <si>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</si>
  <si>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</si>
  <si>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</si>
  <si>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</si>
  <si>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</si>
  <si>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</si>
  <si>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</si>
  <si>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</si>
  <si>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</si>
  <si>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</si>
  <si>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</si>
  <si>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</si>
  <si>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</si>
  <si>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</si>
  <si>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</si>
  <si>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</si>
  <si>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</si>
  <si>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</si>
  <si>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</si>
  <si>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</si>
  <si>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</si>
  <si>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</si>
  <si>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</si>
  <si>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</si>
  <si>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</si>
  <si>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</si>
  <si>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</si>
  <si>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</si>
  <si>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</si>
  <si>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</si>
  <si>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</si>
  <si>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</si>
  <si>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</si>
  <si>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</si>
  <si>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</si>
  <si>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</si>
  <si>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</si>
  <si>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</si>
  <si>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</si>
  <si>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</si>
  <si>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</si>
  <si>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</si>
  <si>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</si>
  <si>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</si>
  <si>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</si>
  <si>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</si>
  <si>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</si>
  <si>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</si>
  <si>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</si>
  <si>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</si>
  <si>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</si>
  <si>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</si>
  <si>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</si>
  <si>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</si>
  <si>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</si>
  <si>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</si>
  <si>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</si>
  <si>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</si>
  <si>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</si>
  <si>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</si>
  <si>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</si>
  <si>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</si>
  <si>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</si>
  <si>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</si>
  <si>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</si>
  <si>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</si>
  <si>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</si>
  <si>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</si>
  <si>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</si>
  <si>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</si>
  <si>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</si>
  <si>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</si>
  <si>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</si>
  <si>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</si>
  <si>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</si>
  <si>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</si>
  <si>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</si>
  <si>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</si>
  <si>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</si>
  <si>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</si>
  <si>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</si>
  <si>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</si>
  <si>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</si>
  <si>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</si>
  <si>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</si>
  <si>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</si>
  <si>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</si>
  <si>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</si>
  <si>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</si>
  <si>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</si>
  <si>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</si>
  <si>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</si>
  <si>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</si>
  <si>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</si>
  <si>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</si>
  <si>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</si>
  <si>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</si>
  <si>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</si>
  <si>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</si>
  <si>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</si>
  <si>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</si>
  <si>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</si>
  <si>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</si>
  <si>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</si>
  <si>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</si>
  <si>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</si>
  <si>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</si>
  <si>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</si>
  <si>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</si>
  <si>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</si>
  <si>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</si>
  <si>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</si>
  <si>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</si>
  <si>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</si>
  <si>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</si>
  <si>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</si>
  <si>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</si>
  <si>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</si>
  <si>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</si>
  <si>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</si>
  <si>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</si>
  <si>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</si>
  <si>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</si>
  <si>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</si>
  <si>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</si>
  <si>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</si>
  <si>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</si>
  <si>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</si>
  <si>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</si>
  <si>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</si>
  <si>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</si>
  <si>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</si>
  <si>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</si>
  <si>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</si>
  <si>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</si>
  <si>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</si>
  <si>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</si>
  <si>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</si>
  <si>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</si>
  <si>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</si>
  <si>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</si>
  <si>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</si>
  <si>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</si>
  <si>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</si>
  <si>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</si>
  <si>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</si>
  <si>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</si>
  <si>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</si>
  <si>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</si>
  <si>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</si>
  <si>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</si>
  <si>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</si>
  <si>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</si>
  <si>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</si>
  <si>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</si>
  <si>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</si>
  <si>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</si>
  <si>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</si>
  <si>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</si>
  <si>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</si>
  <si>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</si>
  <si>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</si>
  <si>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</si>
  <si>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</si>
  <si>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</si>
  <si>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</si>
  <si>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</si>
  <si>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</si>
  <si>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</si>
  <si>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</si>
  <si>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</si>
  <si>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</si>
  <si>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</si>
  <si>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</si>
  <si>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</si>
  <si>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</si>
  <si>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</si>
  <si>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</si>
  <si>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</si>
  <si>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</si>
  <si>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</si>
  <si>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</si>
  <si>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</si>
  <si>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</si>
  <si>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</si>
  <si>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</si>
  <si>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</si>
  <si>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</si>
  <si>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</si>
  <si>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</si>
  <si>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</si>
  <si>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</si>
  <si>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</si>
  <si>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</si>
  <si>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</si>
  <si>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</si>
  <si>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</si>
  <si>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</si>
  <si>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</si>
  <si>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</si>
  <si>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</si>
  <si>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</si>
  <si>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</si>
  <si>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</si>
  <si>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</si>
  <si>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</si>
  <si>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</si>
  <si>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</si>
  <si>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</si>
  <si>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</si>
  <si>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</si>
  <si>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</si>
  <si>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</si>
  <si>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</si>
  <si>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</si>
  <si>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</si>
  <si>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</si>
  <si>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</si>
  <si>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</si>
  <si>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</si>
  <si>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</si>
  <si>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</si>
  <si>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</si>
  <si>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</si>
  <si>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</si>
  <si>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</si>
  <si>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</si>
  <si>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</si>
  <si>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</si>
  <si>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</si>
  <si>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</si>
  <si>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</si>
  <si>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</si>
  <si>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</si>
  <si>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</si>
  <si>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</si>
  <si>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</si>
  <si>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</si>
  <si>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</si>
  <si>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</si>
  <si>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</si>
  <si>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</si>
  <si>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</si>
  <si>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</si>
  <si>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</si>
  <si>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</si>
  <si>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</si>
  <si>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</si>
  <si>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</si>
  <si>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</si>
  <si>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</si>
  <si>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</si>
  <si>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</si>
  <si>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</si>
  <si>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</si>
  <si>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</si>
  <si>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</si>
  <si>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</si>
  <si>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</si>
  <si>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</si>
  <si>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</si>
  <si>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</si>
  <si>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</si>
  <si>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</si>
  <si>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</si>
  <si>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</si>
  <si>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</si>
  <si>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</si>
  <si>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</si>
  <si>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</si>
  <si>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</si>
  <si>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</si>
  <si>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</si>
  <si>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</si>
  <si>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</si>
  <si>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</si>
  <si>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</si>
  <si>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</si>
  <si>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</si>
  <si>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</si>
  <si>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</si>
  <si>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</si>
  <si>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</si>
  <si>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</si>
  <si>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</si>
  <si>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</si>
  <si>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</si>
  <si>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</si>
  <si>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</si>
  <si>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</si>
  <si>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</si>
  <si>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</si>
  <si>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</si>
  <si>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</si>
  <si>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</si>
  <si>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</si>
  <si>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</si>
  <si>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</si>
  <si>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</si>
  <si>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</si>
  <si>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</si>
  <si>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</si>
  <si>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</si>
  <si>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</si>
  <si>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</si>
  <si>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</si>
  <si>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</si>
  <si>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</si>
  <si>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</si>
  <si>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</si>
  <si>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</si>
  <si>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</si>
  <si>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</si>
  <si>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</si>
  <si>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</si>
  <si>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</si>
  <si>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</si>
  <si>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</si>
  <si>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</si>
  <si>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</si>
  <si>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</si>
  <si>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</si>
  <si>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</si>
  <si>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</si>
  <si>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</si>
  <si>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</si>
  <si>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</si>
  <si>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</si>
  <si>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</si>
  <si>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</si>
  <si>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</si>
  <si>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</si>
  <si>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</si>
  <si>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</si>
  <si>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</si>
  <si>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</si>
  <si>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</si>
  <si>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</si>
  <si>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</si>
  <si>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</si>
  <si>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</si>
  <si>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</si>
  <si>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</si>
  <si>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</si>
  <si>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</si>
  <si>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</si>
  <si>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</si>
  <si>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</si>
  <si>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</si>
  <si>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</si>
  <si>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</si>
  <si>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</si>
  <si>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</si>
  <si>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</si>
  <si>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</si>
  <si>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</si>
  <si>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</si>
  <si>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</si>
  <si>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</si>
  <si>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</si>
  <si>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</si>
  <si>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</si>
  <si>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</si>
  <si>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</si>
  <si>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</si>
  <si>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</si>
  <si>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</si>
  <si>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</si>
  <si>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</si>
  <si>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</si>
  <si>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</si>
  <si>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</si>
  <si>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</si>
  <si>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</si>
  <si>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</si>
  <si>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</si>
  <si>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</si>
  <si>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</si>
  <si>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</si>
  <si>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</si>
  <si>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</si>
  <si>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</si>
  <si>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</si>
  <si>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</si>
  <si>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</si>
  <si>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</si>
  <si>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</si>
  <si>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</si>
  <si>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</si>
  <si>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</si>
  <si>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</si>
  <si>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</si>
  <si>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</si>
  <si>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</si>
  <si>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</si>
  <si>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</si>
  <si>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</si>
  <si>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</si>
  <si>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</si>
  <si>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</si>
  <si>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</si>
  <si>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</si>
  <si>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</si>
  <si>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</si>
  <si>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</si>
  <si>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</si>
  <si>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</si>
  <si>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</si>
  <si>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</si>
  <si>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</si>
  <si>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</si>
  <si>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</si>
  <si>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</si>
  <si>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</si>
  <si>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</si>
  <si>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</si>
  <si>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</si>
  <si>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</si>
  <si>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</si>
  <si>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</si>
  <si>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</si>
  <si>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</si>
  <si>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</si>
  <si>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</si>
  <si>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</si>
  <si>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</si>
  <si>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</si>
  <si>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</si>
  <si>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</si>
  <si>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</si>
  <si>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</si>
  <si>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</si>
  <si>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</si>
  <si>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</si>
  <si>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</si>
  <si>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</si>
  <si>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</si>
  <si>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</si>
  <si>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</si>
  <si>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</si>
  <si>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</si>
  <si>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</si>
  <si>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</si>
  <si>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</si>
  <si>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</si>
  <si>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</si>
  <si>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</si>
  <si>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</si>
  <si>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</si>
  <si>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</si>
  <si>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</si>
  <si>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</si>
  <si>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</si>
  <si>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</si>
  <si>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</si>
  <si>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</si>
  <si>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</si>
  <si>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</si>
  <si>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</si>
  <si>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</si>
  <si>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</si>
  <si>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</si>
  <si>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</si>
  <si>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</si>
  <si>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</si>
  <si>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</si>
  <si>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</si>
  <si>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</si>
  <si>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</si>
  <si>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</si>
  <si>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</si>
  <si>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</si>
  <si>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</si>
  <si>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</si>
  <si>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</si>
  <si>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</si>
  <si>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</si>
  <si>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</si>
  <si>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</si>
  <si>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</si>
  <si>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</si>
  <si>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</si>
  <si>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</si>
  <si>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</si>
  <si>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</si>
  <si>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</si>
  <si>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</si>
  <si>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</si>
  <si>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</si>
  <si>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</si>
  <si>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</si>
  <si>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</si>
  <si>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</si>
  <si>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</si>
  <si>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</si>
  <si>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</si>
  <si>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</si>
  <si>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</si>
  <si>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</si>
  <si>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</si>
  <si>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</si>
  <si>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</si>
  <si>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</si>
  <si>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</si>
  <si>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</si>
  <si>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</si>
  <si>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</si>
  <si>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</si>
  <si>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</si>
  <si>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</si>
  <si>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</si>
  <si>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</si>
  <si>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</si>
  <si>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</si>
  <si>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</si>
  <si>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</si>
  <si>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</si>
  <si>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</si>
  <si>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</si>
  <si>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</si>
  <si>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</si>
  <si>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</si>
  <si>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</si>
  <si>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</si>
  <si>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</si>
  <si>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</si>
  <si>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</si>
  <si>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</si>
  <si>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</si>
  <si>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</si>
  <si>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</si>
  <si>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</si>
  <si>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</si>
  <si>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</si>
  <si>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</si>
  <si>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</si>
  <si>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</si>
  <si>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</si>
  <si>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</si>
  <si>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</si>
  <si>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</si>
  <si>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</si>
  <si>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</si>
  <si>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</si>
  <si>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</si>
  <si>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</si>
  <si>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</si>
  <si>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</si>
  <si>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</si>
  <si>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</si>
  <si>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</si>
  <si>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</si>
  <si>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</si>
  <si>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</si>
  <si>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</si>
  <si>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</si>
  <si>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</si>
  <si>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</si>
  <si>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</si>
  <si>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</si>
  <si>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</si>
  <si>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</si>
  <si>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</si>
  <si>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</si>
  <si>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</si>
  <si>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</si>
  <si>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</si>
  <si>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</si>
  <si>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</si>
  <si>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</si>
  <si>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</si>
  <si>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</si>
  <si>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</si>
  <si>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</si>
  <si>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</si>
  <si>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</si>
  <si>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</si>
  <si>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</si>
  <si>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</si>
  <si>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</si>
  <si>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</si>
  <si>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</si>
  <si>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</si>
  <si>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</si>
  <si>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</si>
  <si>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</si>
  <si>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</si>
  <si>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</si>
  <si>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</si>
  <si>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</si>
  <si>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</si>
  <si>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</si>
  <si>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</si>
  <si>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</si>
  <si>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</si>
  <si>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</si>
  <si>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</si>
  <si>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</si>
  <si>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</si>
  <si>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</si>
  <si>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</si>
  <si>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</si>
  <si>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</si>
  <si>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</si>
  <si>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</si>
  <si>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</si>
  <si>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</si>
  <si>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</si>
  <si>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</si>
  <si>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</si>
  <si>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</si>
  <si>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</si>
  <si>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</si>
  <si>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</si>
  <si>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</si>
  <si>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</si>
  <si>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</si>
  <si>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</si>
  <si>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</si>
  <si>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</si>
  <si>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</si>
  <si>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</si>
  <si>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</si>
  <si>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</si>
  <si>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</si>
  <si>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</si>
  <si>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</si>
  <si>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</si>
  <si>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</si>
  <si>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</si>
  <si>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</si>
  <si>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</si>
  <si>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</si>
  <si>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</si>
  <si>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</si>
  <si>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</si>
  <si>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</si>
  <si>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</si>
  <si>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</si>
  <si>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</si>
  <si>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</si>
  <si>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</si>
  <si>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</si>
  <si>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</si>
  <si>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</si>
  <si>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</si>
  <si>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</si>
  <si>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</si>
  <si>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</si>
  <si>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</si>
  <si>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</si>
  <si>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</si>
  <si>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</si>
  <si>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</si>
  <si>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</si>
  <si>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</si>
  <si>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</si>
  <si>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</si>
  <si>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</si>
  <si>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</si>
  <si>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</si>
  <si>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</si>
  <si>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</si>
  <si>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</si>
  <si>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</si>
  <si>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</si>
  <si>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</si>
  <si>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</si>
  <si>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</si>
  <si>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</si>
  <si>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</si>
  <si>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</si>
  <si>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</si>
  <si>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</si>
  <si>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</si>
  <si>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</si>
  <si>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</si>
  <si>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</si>
  <si>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</si>
  <si>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</si>
  <si>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</si>
  <si>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</si>
  <si>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</si>
  <si>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</si>
  <si>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</si>
  <si>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</si>
  <si>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</si>
  <si>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</si>
  <si>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</si>
  <si>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</si>
  <si>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</si>
  <si>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</si>
  <si>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</si>
  <si>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</si>
  <si>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</si>
  <si>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</si>
  <si>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</si>
  <si>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</si>
  <si>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</si>
  <si>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</si>
  <si>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</si>
  <si>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</si>
  <si>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</si>
  <si>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</si>
  <si>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</si>
  <si>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</si>
  <si>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</si>
  <si>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</si>
  <si>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</si>
  <si>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</si>
  <si>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</si>
  <si>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</si>
  <si>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</si>
  <si>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</si>
  <si>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</si>
  <si>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</si>
  <si>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</si>
  <si>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</si>
  <si>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</si>
  <si>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</si>
  <si>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</si>
  <si>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</si>
  <si>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</si>
  <si>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</si>
  <si>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</si>
  <si>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</si>
  <si>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</si>
  <si>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</si>
  <si>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</si>
  <si>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</si>
  <si>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</si>
  <si>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</si>
  <si>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</si>
  <si>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</si>
  <si>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</si>
  <si>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</si>
  <si>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</si>
  <si>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</si>
  <si>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</si>
  <si>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</si>
  <si>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</si>
  <si>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</si>
  <si>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</si>
  <si>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</si>
  <si>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</si>
  <si>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</si>
  <si>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</si>
  <si>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</si>
  <si>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</si>
  <si>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</si>
  <si>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</si>
  <si>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</si>
  <si>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</si>
  <si>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</si>
  <si>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</si>
  <si>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</si>
  <si>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</si>
  <si>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</si>
  <si>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</si>
  <si>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</si>
  <si>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</si>
  <si>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</si>
  <si>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</si>
  <si>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</si>
  <si>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</si>
  <si>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</si>
  <si>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</si>
  <si>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</si>
  <si>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</si>
  <si>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</si>
  <si>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</si>
  <si>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</si>
  <si>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</si>
  <si>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</si>
  <si>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</si>
  <si>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</si>
  <si>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</si>
  <si>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</si>
  <si>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</si>
  <si>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</si>
  <si>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</si>
  <si>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</si>
  <si>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</si>
  <si>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</si>
  <si>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</si>
  <si>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</si>
  <si>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</si>
  <si>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</si>
  <si>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</si>
  <si>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</si>
  <si>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</si>
  <si>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</si>
  <si>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</si>
  <si>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</si>
  <si>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</si>
  <si>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</si>
  <si>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</si>
  <si>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</si>
  <si>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</si>
  <si>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</si>
  <si>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</si>
  <si>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</si>
  <si>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</si>
  <si>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</si>
  <si>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</si>
  <si>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</si>
  <si>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</si>
  <si>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</si>
  <si>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</si>
  <si>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</si>
  <si>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</si>
  <si>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</si>
  <si>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</si>
  <si>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</si>
  <si>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</si>
  <si>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</si>
  <si>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</si>
  <si>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</si>
  <si>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</si>
  <si>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</si>
  <si>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</si>
  <si>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</si>
  <si>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</si>
  <si>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</si>
  <si>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</si>
  <si>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</si>
  <si>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</si>
  <si>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</si>
  <si>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</si>
  <si>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</si>
  <si>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</si>
  <si>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</si>
  <si>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</si>
  <si>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</si>
  <si>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</si>
  <si>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</si>
  <si>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</si>
  <si>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</si>
  <si>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</si>
  <si>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</si>
  <si>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</si>
  <si>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</si>
  <si>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</si>
  <si>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</si>
  <si>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</si>
  <si>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</si>
  <si>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</si>
  <si>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</si>
  <si>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</si>
  <si>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</si>
  <si>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</si>
  <si>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</si>
  <si>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</si>
  <si>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</si>
  <si>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</si>
  <si>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</si>
  <si>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</si>
  <si>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</si>
  <si>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</si>
  <si>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</si>
  <si>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</si>
  <si>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</si>
  <si>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</si>
  <si>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</si>
  <si>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</si>
  <si>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</si>
  <si>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</si>
  <si>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</si>
  <si>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</si>
  <si>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</si>
  <si>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</si>
  <si>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</si>
  <si>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</si>
  <si>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</si>
  <si>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</si>
  <si>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</si>
  <si>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</si>
  <si>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</si>
  <si>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</si>
  <si>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</si>
  <si>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</si>
  <si>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</si>
  <si>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</si>
  <si>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</si>
  <si>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</si>
  <si>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</si>
  <si>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</si>
  <si>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</si>
  <si>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</si>
  <si>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</si>
  <si>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</si>
  <si>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</si>
  <si>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</si>
  <si>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</si>
  <si>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</si>
  <si>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</si>
  <si>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</si>
  <si>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</si>
  <si>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</si>
  <si>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</si>
  <si>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</si>
  <si>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</si>
  <si>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</si>
  <si>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</si>
  <si>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</si>
  <si>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</si>
  <si>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</si>
  <si>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</si>
  <si>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</si>
  <si>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</si>
  <si>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</si>
  <si>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</si>
  <si>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</si>
  <si>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</si>
  <si>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</si>
  <si>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</si>
  <si>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</si>
  <si>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</si>
  <si>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</si>
  <si>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</si>
  <si>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</si>
  <si>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</si>
  <si>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</si>
  <si>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</si>
  <si>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</si>
  <si>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</si>
  <si>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</si>
  <si>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</si>
  <si>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</si>
  <si>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</si>
  <si>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</si>
  <si>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</si>
  <si>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</si>
  <si>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</si>
  <si>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</si>
  <si>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</si>
  <si>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</si>
  <si>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</si>
  <si>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</si>
  <si>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</si>
  <si>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</si>
  <si>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</si>
  <si>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</si>
  <si>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</si>
  <si>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</si>
  <si>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</si>
  <si>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</si>
  <si>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</si>
  <si>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</si>
  <si>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</si>
  <si>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</si>
  <si>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</si>
  <si>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</si>
  <si>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</si>
  <si>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</si>
  <si>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</si>
  <si>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</si>
  <si>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</si>
  <si>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</si>
  <si>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</si>
  <si>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</si>
  <si>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</si>
  <si>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</si>
  <si>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</si>
  <si>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</si>
  <si>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</si>
  <si>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</si>
  <si>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</si>
  <si>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</si>
  <si>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</si>
  <si>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</si>
  <si>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</si>
  <si>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</si>
  <si>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</si>
  <si>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</si>
  <si>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</si>
  <si>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</si>
  <si>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</si>
  <si>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</si>
  <si>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</si>
  <si>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</si>
  <si>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</si>
  <si>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</si>
  <si>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</si>
  <si>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</si>
  <si>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</si>
  <si>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</si>
  <si>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</si>
  <si>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</si>
  <si>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</si>
  <si>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</si>
  <si>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</si>
  <si>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</si>
  <si>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</si>
  <si>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</si>
  <si>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</si>
  <si>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</si>
  <si>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</si>
  <si>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</si>
  <si>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</si>
  <si>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</si>
  <si>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</si>
  <si>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</si>
  <si>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</si>
  <si>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</si>
  <si>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</si>
  <si>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</si>
  <si>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</si>
  <si>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</si>
  <si>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</si>
  <si>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</si>
  <si>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</si>
  <si>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</si>
  <si>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</si>
  <si>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</si>
  <si>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</si>
  <si>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</si>
  <si>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</si>
  <si>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</si>
  <si>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</si>
  <si>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</si>
  <si>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</si>
  <si>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</si>
  <si>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</si>
  <si>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</si>
  <si>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</si>
  <si>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</si>
  <si>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</si>
  <si>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</si>
  <si>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</si>
  <si>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</si>
  <si>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</si>
  <si>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</si>
  <si>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</si>
  <si>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</si>
  <si>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</si>
  <si>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</si>
  <si>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</si>
  <si>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</si>
  <si>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</si>
  <si>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</si>
  <si>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</si>
  <si>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</si>
  <si>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</si>
  <si>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</si>
  <si>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</si>
  <si>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</si>
  <si>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</si>
  <si>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</si>
  <si>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</si>
  <si>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</si>
  <si>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</si>
  <si>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</si>
  <si>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</si>
  <si>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</si>
  <si>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</si>
  <si>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</si>
  <si>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</si>
  <si>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</si>
  <si>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</si>
  <si>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</si>
  <si>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</si>
  <si>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</si>
  <si>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</si>
  <si>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</si>
  <si>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</si>
  <si>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</si>
  <si>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</si>
  <si>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</si>
  <si>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</si>
  <si>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</si>
  <si>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</si>
  <si>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</si>
  <si>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</si>
  <si>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</si>
  <si>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</si>
  <si>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</si>
  <si>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</si>
  <si>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</si>
  <si>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</si>
  <si>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</si>
  <si>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</si>
  <si>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</si>
  <si>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</si>
  <si>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</si>
  <si>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</si>
  <si>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</si>
  <si>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</si>
  <si>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</si>
  <si>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</si>
  <si>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</si>
  <si>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</si>
  <si>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</si>
  <si>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</si>
  <si>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</si>
  <si>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</si>
  <si>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</si>
  <si>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</si>
  <si>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</si>
  <si>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</si>
  <si>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</si>
  <si>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</si>
  <si>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</si>
  <si>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</si>
  <si>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</si>
  <si>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</si>
  <si>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</si>
  <si>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</si>
  <si>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</si>
  <si>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</si>
  <si>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</si>
  <si>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</si>
  <si>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</si>
  <si>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</si>
  <si>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</si>
  <si>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</si>
  <si>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</si>
  <si>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</si>
  <si>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</si>
  <si>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</si>
  <si>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</si>
  <si>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</si>
  <si>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</si>
  <si>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</si>
  <si>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</si>
  <si>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</si>
  <si>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</si>
  <si>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</si>
  <si>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</si>
  <si>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</si>
  <si>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</si>
  <si>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</si>
  <si>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</si>
  <si>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</si>
  <si>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</si>
  <si>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</si>
  <si>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</si>
  <si>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</si>
  <si>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</si>
  <si>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</si>
  <si>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</si>
  <si>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</si>
  <si>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</si>
  <si>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</si>
  <si>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</si>
  <si>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</si>
  <si>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</si>
  <si>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</si>
  <si>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</si>
  <si>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</si>
  <si>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</si>
  <si>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</si>
  <si>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</si>
  <si>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</si>
  <si>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</si>
  <si>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</si>
  <si>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</si>
  <si>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</si>
  <si>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</si>
  <si>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</si>
  <si>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</si>
  <si>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</si>
  <si>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</si>
  <si>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</si>
  <si>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</si>
  <si>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</si>
  <si>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</si>
  <si>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</si>
  <si>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</si>
  <si>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</si>
  <si>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</si>
  <si>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</si>
  <si>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</si>
  <si>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</si>
  <si>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</si>
  <si>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</si>
  <si>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</si>
  <si>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</si>
  <si>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</si>
  <si>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</si>
  <si>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</si>
  <si>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</si>
  <si>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</si>
  <si>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</si>
  <si>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</si>
  <si>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</si>
  <si>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</si>
  <si>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</si>
  <si>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</si>
  <si>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</si>
  <si>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</si>
  <si>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</si>
  <si>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</si>
  <si>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</si>
  <si>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</si>
  <si>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</si>
  <si>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</si>
  <si>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</si>
  <si>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</si>
  <si>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</si>
  <si>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</si>
  <si>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</si>
  <si>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</si>
  <si>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</si>
  <si>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</si>
  <si>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</si>
  <si>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</si>
  <si>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</si>
  <si>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</si>
  <si>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</si>
  <si>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</si>
  <si>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</si>
  <si>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</si>
  <si>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</si>
  <si>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</si>
  <si>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</si>
  <si>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</si>
  <si>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</si>
  <si>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</si>
  <si>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</si>
  <si>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</si>
  <si>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</si>
  <si>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</si>
  <si>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</si>
  <si>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</si>
  <si>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</si>
  <si>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</si>
  <si>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</si>
  <si>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</si>
  <si>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</si>
  <si>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</si>
  <si>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</si>
  <si>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</si>
  <si>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</si>
  <si>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</si>
  <si>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</si>
  <si>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</si>
  <si>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</si>
  <si>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</si>
  <si>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</si>
  <si>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</si>
  <si>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</si>
  <si>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</si>
  <si>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</si>
  <si>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</si>
  <si>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</si>
  <si>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</si>
  <si>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</si>
  <si>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</si>
  <si>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</si>
  <si>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</si>
  <si>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</si>
  <si>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</si>
  <si>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</si>
  <si>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</si>
  <si>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</si>
  <si>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</si>
  <si>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</si>
  <si>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</si>
  <si>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</si>
  <si>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</si>
  <si>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</si>
  <si>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</si>
  <si>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</si>
  <si>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</si>
  <si>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</si>
  <si>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</si>
  <si>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</si>
  <si>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</si>
  <si>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</si>
  <si>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</si>
  <si>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</si>
  <si>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</si>
  <si>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</si>
  <si>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</si>
  <si>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</si>
  <si>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</si>
  <si>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</si>
  <si>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</si>
  <si>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</si>
  <si>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</si>
  <si>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</si>
  <si>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</si>
  <si>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</si>
  <si>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</si>
  <si>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</si>
  <si>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</si>
  <si>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</si>
  <si>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</si>
  <si>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</si>
  <si>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</si>
  <si>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</si>
  <si>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</si>
  <si>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</si>
  <si>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</si>
  <si>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</si>
  <si>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</si>
  <si>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</si>
  <si>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</si>
  <si>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</si>
  <si>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</si>
  <si>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</si>
  <si>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</si>
  <si>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</si>
  <si>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</si>
  <si>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</si>
  <si>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</si>
  <si>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</si>
  <si>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</si>
  <si>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</si>
  <si>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</si>
  <si>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</si>
  <si>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</si>
  <si>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</si>
  <si>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</si>
  <si>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</si>
  <si>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</si>
  <si>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</si>
  <si>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</si>
  <si>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</si>
  <si>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</si>
  <si>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</si>
  <si>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</si>
  <si>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</si>
  <si>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</si>
  <si>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</si>
  <si>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</si>
  <si>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</si>
  <si>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</si>
  <si>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</si>
  <si>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</si>
  <si>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</si>
  <si>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</si>
  <si>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</si>
  <si>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</si>
  <si>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</si>
  <si>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</si>
  <si>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</si>
  <si>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</si>
  <si>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</si>
  <si>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</si>
  <si>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</si>
  <si>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</si>
  <si>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</si>
  <si>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</si>
  <si>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</si>
  <si>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</si>
  <si>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</si>
  <si>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</si>
  <si>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</si>
  <si>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</si>
  <si>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</si>
  <si>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</si>
  <si>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</si>
  <si>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</si>
  <si>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</si>
  <si>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</si>
  <si>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</si>
  <si>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</si>
  <si>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</si>
  <si>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</si>
  <si>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</si>
  <si>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</si>
  <si>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</si>
  <si>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</si>
  <si>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</si>
  <si>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</si>
  <si>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</si>
  <si>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</si>
  <si>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</si>
  <si>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</si>
  <si>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</si>
  <si>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</si>
  <si>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</si>
  <si>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</si>
  <si>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</si>
  <si>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</si>
  <si>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</si>
  <si>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</si>
  <si>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</si>
  <si>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</si>
  <si>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</si>
  <si>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</si>
  <si>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</si>
  <si>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</si>
  <si>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</si>
  <si>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</si>
  <si>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</si>
  <si>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</si>
  <si>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</si>
  <si>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</si>
  <si>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</si>
  <si>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</si>
  <si>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</si>
  <si>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</si>
  <si>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</si>
  <si>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</si>
  <si>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</si>
  <si>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</si>
  <si>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</si>
  <si>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</si>
  <si>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</si>
  <si>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</si>
  <si>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</si>
  <si>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</si>
  <si>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</si>
  <si>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</si>
  <si>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</si>
  <si>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</si>
  <si>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</si>
  <si>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</si>
  <si>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</si>
  <si>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</si>
  <si>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</si>
  <si>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</si>
  <si>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</si>
  <si>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</si>
  <si>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</si>
  <si>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</si>
  <si>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</si>
  <si>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</si>
  <si>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</si>
  <si>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</si>
  <si>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</si>
  <si>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</si>
  <si>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</si>
  <si>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</si>
  <si>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</si>
  <si>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</si>
  <si>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</si>
  <si>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</si>
  <si>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</si>
  <si>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</si>
  <si>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</si>
  <si>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</si>
  <si>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</si>
  <si>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</si>
  <si>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</si>
  <si>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</si>
  <si>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</si>
  <si>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</si>
  <si>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</si>
  <si>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</si>
  <si>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</si>
  <si>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</si>
  <si>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</si>
  <si>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</si>
  <si>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</si>
  <si>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</si>
  <si>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</si>
  <si>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</si>
  <si>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</si>
  <si>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</si>
  <si>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</si>
  <si>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</si>
  <si>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</si>
  <si>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</si>
  <si>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</si>
  <si>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</si>
  <si>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</si>
  <si>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</si>
  <si>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</si>
  <si>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</si>
  <si>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</si>
  <si>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</si>
  <si>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</si>
  <si>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</si>
  <si>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</si>
  <si>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</si>
  <si>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</si>
  <si>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</si>
  <si>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</si>
  <si>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</si>
  <si>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</si>
  <si>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</si>
  <si>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</si>
  <si>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</si>
  <si>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</si>
  <si>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</si>
  <si>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</si>
  <si>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</si>
  <si>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</si>
  <si>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</si>
  <si>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</si>
  <si>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</si>
  <si>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</si>
  <si>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</si>
  <si>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</si>
  <si>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</si>
  <si>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</si>
  <si>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</si>
  <si>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</si>
  <si>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</si>
  <si>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</si>
  <si>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</si>
  <si>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</si>
  <si>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</si>
  <si>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</si>
  <si>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</si>
  <si>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</si>
  <si>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</si>
  <si>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</si>
  <si>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</si>
  <si>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</si>
  <si>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</si>
  <si>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</si>
  <si>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</si>
  <si>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</si>
  <si>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</si>
  <si>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</si>
  <si>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</si>
  <si>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</si>
  <si>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</si>
  <si>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</si>
  <si>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</si>
  <si>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</si>
  <si>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</si>
  <si>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</si>
  <si>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</si>
  <si>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</si>
  <si>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</si>
  <si>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</si>
  <si>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</si>
  <si>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</si>
  <si>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</si>
  <si>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</si>
  <si>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</si>
  <si>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</si>
  <si>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</si>
  <si>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</si>
  <si>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</si>
  <si>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</si>
  <si>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</si>
  <si>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</si>
  <si>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</si>
  <si>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</si>
  <si>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</si>
  <si>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</si>
  <si>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</si>
  <si>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</si>
  <si>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</si>
  <si>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</si>
  <si>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</si>
  <si>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</si>
  <si>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</si>
  <si>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</si>
  <si>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</si>
  <si>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</si>
  <si>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</si>
  <si>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</si>
  <si>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</si>
  <si>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</si>
  <si>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</si>
  <si>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</si>
  <si>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</si>
  <si>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</si>
  <si>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</si>
  <si>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</si>
  <si>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</si>
  <si>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</si>
  <si>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</si>
  <si>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</si>
  <si>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</si>
  <si>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</si>
  <si>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</si>
  <si>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</si>
  <si>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</si>
  <si>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</si>
  <si>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</si>
  <si>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</si>
  <si>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</si>
  <si>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</si>
  <si>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</si>
  <si>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</si>
  <si>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</si>
  <si>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</si>
  <si>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</si>
  <si>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</si>
  <si>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</si>
  <si>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</si>
  <si>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</si>
  <si>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</si>
  <si>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</si>
  <si>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</si>
  <si>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</si>
  <si>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</si>
  <si>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</si>
  <si>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</si>
  <si>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</si>
  <si>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</si>
  <si>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</si>
  <si>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</si>
  <si>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</si>
  <si>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</si>
  <si>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</si>
  <si>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</si>
  <si>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</si>
  <si>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</si>
  <si>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</si>
  <si>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</si>
  <si>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</si>
  <si>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</si>
  <si>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</si>
  <si>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</si>
  <si>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</si>
  <si>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</si>
  <si>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</si>
  <si>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</si>
  <si>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</si>
  <si>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</si>
  <si>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</si>
  <si>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</si>
  <si>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</si>
  <si>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</si>
  <si>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</si>
  <si>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</si>
  <si>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</si>
  <si>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</si>
  <si>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</si>
  <si>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</si>
  <si>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</si>
  <si>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</si>
  <si>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</si>
  <si>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</si>
  <si>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</si>
  <si>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</si>
  <si>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</si>
  <si>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</si>
  <si>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</si>
  <si>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</si>
  <si>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</si>
  <si>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</si>
  <si>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</si>
  <si>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</si>
  <si>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</si>
  <si>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</si>
  <si>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</si>
  <si>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</si>
  <si>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</si>
  <si>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</si>
  <si>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</si>
  <si>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</si>
  <si>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</si>
  <si>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</si>
  <si>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</si>
  <si>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</si>
  <si>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</si>
  <si>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</si>
  <si>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</si>
  <si>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</si>
  <si>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</si>
  <si>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</si>
  <si>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</si>
  <si>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</si>
  <si>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</si>
  <si>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</si>
  <si>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</si>
  <si>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</si>
  <si>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</si>
  <si>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</si>
  <si>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</si>
  <si>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</si>
  <si>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</si>
  <si>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</si>
  <si>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</si>
  <si>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</si>
  <si>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</si>
  <si>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</si>
  <si>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</si>
  <si>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</si>
  <si>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</si>
  <si>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</si>
  <si>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</si>
  <si>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</si>
  <si>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</si>
  <si>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</si>
  <si>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</si>
  <si>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</si>
  <si>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</si>
  <si>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</si>
  <si>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</si>
  <si>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</si>
  <si>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</si>
  <si>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</si>
  <si>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</si>
  <si>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</si>
  <si>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</si>
  <si>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</si>
  <si>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</si>
  <si>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</si>
  <si>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</si>
  <si>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</si>
  <si>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</si>
  <si>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</si>
  <si>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</si>
  <si>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</si>
  <si>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</si>
  <si>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</si>
  <si>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</si>
  <si>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</si>
  <si>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</si>
  <si>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</si>
  <si>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</si>
  <si>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</si>
  <si>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</si>
  <si>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</si>
  <si>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</si>
  <si>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</si>
  <si>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</si>
  <si>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</si>
  <si>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</si>
  <si>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</si>
  <si>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</si>
  <si>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</si>
  <si>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</si>
  <si>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</si>
  <si>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</si>
  <si>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</si>
  <si>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</si>
  <si>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</si>
  <si>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</si>
  <si>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</si>
  <si>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</si>
  <si>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</si>
  <si>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</si>
  <si>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</si>
  <si>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</si>
  <si>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</si>
  <si>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</si>
  <si>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</si>
  <si>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</si>
  <si>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</si>
  <si>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</si>
  <si>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</si>
  <si>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</si>
  <si>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</si>
  <si>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</si>
  <si>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</si>
  <si>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</si>
  <si>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</si>
  <si>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</si>
  <si>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</si>
  <si>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</si>
  <si>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</si>
  <si>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</si>
  <si>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</si>
  <si>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</si>
  <si>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</si>
  <si>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</si>
  <si>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</si>
  <si>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</si>
  <si>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</si>
  <si>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</si>
  <si>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</si>
  <si>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</si>
  <si>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</si>
  <si>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</si>
  <si>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</si>
  <si>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</si>
  <si>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</si>
  <si>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</si>
  <si>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</si>
  <si>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</si>
  <si>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</si>
  <si>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</si>
  <si>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</si>
  <si>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</si>
  <si>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</si>
  <si>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</si>
  <si>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</si>
  <si>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</si>
  <si>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</si>
  <si>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</si>
  <si>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</si>
  <si>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</si>
  <si>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</si>
  <si>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</si>
  <si>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</si>
  <si>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</si>
  <si>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</si>
  <si>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</si>
  <si>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</si>
  <si>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</si>
  <si>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</si>
  <si>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</si>
  <si>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</si>
  <si>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</si>
  <si>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</si>
  <si>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</si>
  <si>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</si>
  <si>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</si>
  <si>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</si>
  <si>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</si>
  <si>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</si>
  <si>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</si>
  <si>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</si>
  <si>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</si>
  <si>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</si>
  <si>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</si>
  <si>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</si>
  <si>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</si>
  <si>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</si>
  <si>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</si>
  <si>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</si>
  <si>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</si>
  <si>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</si>
  <si>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</si>
  <si>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</si>
  <si>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</si>
  <si>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</si>
  <si>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</si>
  <si>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</si>
  <si>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</si>
  <si>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</si>
  <si>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</si>
  <si>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</si>
  <si>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</si>
  <si>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</si>
  <si>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</si>
  <si>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</si>
  <si>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</si>
  <si>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</si>
  <si>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</si>
  <si>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</si>
  <si>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</si>
  <si>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</si>
  <si>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</si>
  <si>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</si>
  <si>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</si>
  <si>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</si>
  <si>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</si>
  <si>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</si>
  <si>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</si>
  <si>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</si>
  <si>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</si>
  <si>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</si>
  <si>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</si>
  <si>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</si>
  <si>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</si>
  <si>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</si>
  <si>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</si>
  <si>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</si>
  <si>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</si>
  <si>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</si>
  <si>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</si>
  <si>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</si>
  <si>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</si>
  <si>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</si>
  <si>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</si>
  <si>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</si>
  <si>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</si>
  <si>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</si>
  <si>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</si>
  <si>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</si>
  <si>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</si>
  <si>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</si>
  <si>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</si>
  <si>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</si>
  <si>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</si>
  <si>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</si>
  <si>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</si>
  <si>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</si>
  <si>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</si>
  <si>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</si>
  <si>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</si>
  <si>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</si>
  <si>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</si>
  <si>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</si>
  <si>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</si>
  <si>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</si>
  <si>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</si>
  <si>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</si>
  <si>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</si>
  <si>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</si>
  <si>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</si>
  <si>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</si>
  <si>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</si>
  <si>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</si>
  <si>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</si>
  <si>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</si>
  <si>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</si>
  <si>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</si>
  <si>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</si>
  <si>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</si>
  <si>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</si>
  <si>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</si>
  <si>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</si>
  <si>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</si>
  <si>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</si>
  <si>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</si>
  <si>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</si>
  <si>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</si>
  <si>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</si>
  <si>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</si>
  <si>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</si>
  <si>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</si>
  <si>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</si>
  <si>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</si>
  <si>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</si>
  <si>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</si>
  <si>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</si>
  <si>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</si>
  <si>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</si>
  <si>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</si>
  <si>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</si>
  <si>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</si>
  <si>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</si>
  <si>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</si>
  <si>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</si>
  <si>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</si>
  <si>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</si>
  <si>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</si>
  <si>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</si>
  <si>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</si>
  <si>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</si>
  <si>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</si>
  <si>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</si>
  <si>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</si>
  <si>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</si>
  <si>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</si>
  <si>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</si>
  <si>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</si>
  <si>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</si>
  <si>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</si>
  <si>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</si>
  <si>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</si>
  <si>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</si>
  <si>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</si>
  <si>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</si>
  <si>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</si>
  <si>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</si>
  <si>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</si>
  <si>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</si>
  <si>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</si>
  <si>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</si>
  <si>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</si>
  <si>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</si>
  <si>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</si>
  <si>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</si>
  <si>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</si>
  <si>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</si>
  <si>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</si>
  <si>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</si>
  <si>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</si>
  <si>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</si>
  <si>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</si>
  <si>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</si>
  <si>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</si>
  <si>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</si>
  <si>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</si>
  <si>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</si>
  <si>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</si>
  <si>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</si>
  <si>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</si>
  <si>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</si>
  <si>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</si>
  <si>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</si>
  <si>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</si>
  <si>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</si>
  <si>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</si>
  <si>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</si>
  <si>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</si>
  <si>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</si>
  <si>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</si>
  <si>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</si>
  <si>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</si>
  <si>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</si>
  <si>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</si>
  <si>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</si>
  <si>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</si>
  <si>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</si>
  <si>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</si>
  <si>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</si>
  <si>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</si>
  <si>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</si>
  <si>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</si>
  <si>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</si>
  <si>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</si>
  <si>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</si>
  <si>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</si>
  <si>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</si>
  <si>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</si>
  <si>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</si>
  <si>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</si>
  <si>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</si>
  <si>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</si>
  <si>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</si>
  <si>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</si>
  <si>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</si>
  <si>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</si>
  <si>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</si>
  <si>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</si>
  <si>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</si>
  <si>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</si>
  <si>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</si>
  <si>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</si>
  <si>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</si>
  <si>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</si>
  <si>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</si>
  <si>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</si>
  <si>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</si>
  <si>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</si>
  <si>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</si>
  <si>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</si>
  <si>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</si>
  <si>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</si>
  <si>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</si>
  <si>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</si>
  <si>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</si>
  <si>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</si>
  <si>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</si>
  <si>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</si>
  <si>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</si>
  <si>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</si>
  <si>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</si>
  <si>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</si>
  <si>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</si>
  <si>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</si>
  <si>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</si>
  <si>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</si>
  <si>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</si>
  <si>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</si>
  <si>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</si>
  <si>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</si>
  <si>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</si>
  <si>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</si>
  <si>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</si>
  <si>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</si>
  <si>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</si>
  <si>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</si>
  <si>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</si>
  <si>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</si>
  <si>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</si>
  <si>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</si>
  <si>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</si>
  <si>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</si>
  <si>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</si>
  <si>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</si>
  <si>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</si>
  <si>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</si>
  <si>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</si>
  <si>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</si>
  <si>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</si>
  <si>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</si>
  <si>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</si>
  <si>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</si>
  <si>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</si>
  <si>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</si>
  <si>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</si>
  <si>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</si>
  <si>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</si>
  <si>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</si>
  <si>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</si>
  <si>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</si>
  <si>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</si>
  <si>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</si>
  <si>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</si>
  <si>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</si>
  <si>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</si>
  <si>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</si>
  <si>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</si>
  <si>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</si>
  <si>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</si>
  <si>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</si>
  <si>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</si>
  <si>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</si>
  <si>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</si>
  <si>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</si>
  <si>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</si>
  <si>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</si>
  <si>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</si>
  <si>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</si>
  <si>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</si>
  <si>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</si>
  <si>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</si>
  <si>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</si>
  <si>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</si>
  <si>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</si>
  <si>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</si>
  <si>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</si>
  <si>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</si>
  <si>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</si>
  <si>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</si>
  <si>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</si>
  <si>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</si>
  <si>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</si>
  <si>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</si>
  <si>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</si>
  <si>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</si>
  <si>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</si>
  <si>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</si>
  <si>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</si>
  <si>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</si>
  <si>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</si>
  <si>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</si>
  <si>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</si>
  <si>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</si>
  <si>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</si>
  <si>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</si>
  <si>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</si>
  <si>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</si>
  <si>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</si>
  <si>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</si>
  <si>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</si>
  <si>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</si>
  <si>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</si>
  <si>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</si>
  <si>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</si>
  <si>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</si>
  <si>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</si>
  <si>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</si>
  <si>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</si>
  <si>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</si>
  <si>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</si>
  <si>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</si>
  <si>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</si>
  <si>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</si>
  <si>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</si>
  <si>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</si>
  <si>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</si>
  <si>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</si>
  <si>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</si>
  <si>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</si>
  <si>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</si>
  <si>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</si>
  <si>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</si>
  <si>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</si>
  <si>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</si>
  <si>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</si>
  <si>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</si>
  <si>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</si>
  <si>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</si>
  <si>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</si>
  <si>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</si>
  <si>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</si>
  <si>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</si>
  <si>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</si>
  <si>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</si>
  <si>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</si>
  <si>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</si>
  <si>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</si>
  <si>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</si>
  <si>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</si>
  <si>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</si>
  <si>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</si>
  <si>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</si>
  <si>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</si>
  <si>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</si>
  <si>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</si>
  <si>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</si>
  <si>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</si>
  <si>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</si>
  <si>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</si>
  <si>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</si>
  <si>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</si>
  <si>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</si>
  <si>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</si>
  <si>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</si>
  <si>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</si>
  <si>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</si>
  <si>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</si>
  <si>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</si>
  <si>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</si>
  <si>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</si>
  <si>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</si>
  <si>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</si>
  <si>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</si>
  <si>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</si>
  <si>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</si>
  <si>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</si>
  <si>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</si>
  <si>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</si>
  <si>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</si>
  <si>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</si>
  <si>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</si>
  <si>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</si>
  <si>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</si>
  <si>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</si>
  <si>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</si>
  <si>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</si>
  <si>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</si>
  <si>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</si>
  <si>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</si>
  <si>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</si>
  <si>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</si>
  <si>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</si>
  <si>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</si>
  <si>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</si>
  <si>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</si>
  <si>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</si>
  <si>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</si>
  <si>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</si>
  <si>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</si>
  <si>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</si>
  <si>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</si>
  <si>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</si>
  <si>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</si>
  <si>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</si>
  <si>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</si>
  <si>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</si>
  <si>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</si>
  <si>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</si>
  <si>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</si>
  <si>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</si>
  <si>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</si>
  <si>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</si>
  <si>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</si>
  <si>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</si>
  <si>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</si>
  <si>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</si>
  <si>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</si>
  <si>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</si>
  <si>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</si>
  <si>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</si>
  <si>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</si>
  <si>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</si>
  <si>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</si>
  <si>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</si>
  <si>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</si>
  <si>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</si>
  <si>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</si>
  <si>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</si>
  <si>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</si>
  <si>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</si>
  <si>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</si>
  <si>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</si>
  <si>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</si>
  <si>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</si>
  <si>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</si>
  <si>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</si>
  <si>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</si>
  <si>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</si>
  <si>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</si>
  <si>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</si>
  <si>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</si>
  <si>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</si>
  <si>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</si>
  <si>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</si>
  <si>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</si>
  <si>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</si>
  <si>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</si>
  <si>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</si>
  <si>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</si>
  <si>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</si>
  <si>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</si>
  <si>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</si>
  <si>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</si>
  <si>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</si>
  <si>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</si>
  <si>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</si>
  <si>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</si>
  <si>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</si>
  <si>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</si>
  <si>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</si>
  <si>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</si>
  <si>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</si>
  <si>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</si>
  <si>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</si>
  <si>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</si>
  <si>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</si>
  <si>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</si>
  <si>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</si>
  <si>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</si>
  <si>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</si>
  <si>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</si>
  <si>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</si>
  <si>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</si>
  <si>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</si>
  <si>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</si>
  <si>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</si>
  <si>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</si>
  <si>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</si>
  <si>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</si>
  <si>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</si>
  <si>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</si>
  <si>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</si>
  <si>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</si>
  <si>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</si>
  <si>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</si>
  <si>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</si>
  <si>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</si>
  <si>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</si>
  <si>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</si>
  <si>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</si>
  <si>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</si>
  <si>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</si>
  <si>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</si>
  <si>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</si>
  <si>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</si>
  <si>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</si>
  <si>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</si>
  <si>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</si>
  <si>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</si>
  <si>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</si>
  <si>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</si>
  <si>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</si>
  <si>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</si>
  <si>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</si>
  <si>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</si>
  <si>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</si>
  <si>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</si>
  <si>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</si>
  <si>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</si>
  <si>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</si>
  <si>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</si>
  <si>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</si>
  <si>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</si>
  <si>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</si>
  <si>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</si>
  <si>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</si>
  <si>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</si>
  <si>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</si>
  <si>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</si>
  <si>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</si>
  <si>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</si>
  <si>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</si>
  <si>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</si>
  <si>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</si>
  <si>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</si>
  <si>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</si>
  <si>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</si>
  <si>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</si>
  <si>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</si>
  <si>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</si>
  <si>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</si>
  <si>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</si>
  <si>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</si>
  <si>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</si>
  <si>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</si>
  <si>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</si>
  <si>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</si>
  <si>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</si>
  <si>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</si>
  <si>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</si>
  <si>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</si>
  <si>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</si>
  <si>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</si>
  <si>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</si>
  <si>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</si>
  <si>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</si>
  <si>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</si>
  <si>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</si>
  <si>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</si>
  <si>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</si>
  <si>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</si>
  <si>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</si>
  <si>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</si>
  <si>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</si>
  <si>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</si>
  <si>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</si>
  <si>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</si>
  <si>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</si>
  <si>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</si>
  <si>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</si>
  <si>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</si>
  <si>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</si>
  <si>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</si>
  <si>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</si>
  <si>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</si>
  <si>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</si>
  <si>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</si>
  <si>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</si>
  <si>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</si>
  <si>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</si>
  <si>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</si>
  <si>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</si>
  <si>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</si>
  <si>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</si>
  <si>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</si>
  <si>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</si>
  <si>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</si>
  <si>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</si>
  <si>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</si>
  <si>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</si>
  <si>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</si>
  <si>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</si>
  <si>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</si>
  <si>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</si>
  <si>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</si>
  <si>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</si>
  <si>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</si>
  <si>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</si>
  <si>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</si>
  <si>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</si>
  <si>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</si>
  <si>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</si>
  <si>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</si>
  <si>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</si>
  <si>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</si>
  <si>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</si>
  <si>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</si>
  <si>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</si>
  <si>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</si>
  <si>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</si>
  <si>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</si>
  <si>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</si>
  <si>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</si>
  <si>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</si>
  <si>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</si>
  <si>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</si>
  <si>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</si>
  <si>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</si>
  <si>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</si>
  <si>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</si>
  <si>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</si>
  <si>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</si>
  <si>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</si>
  <si>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</si>
  <si>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</si>
  <si>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</si>
  <si>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</si>
  <si>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</si>
  <si>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</si>
  <si>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</si>
  <si>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</si>
  <si>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</si>
  <si>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</si>
  <si>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</si>
  <si>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</si>
  <si>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</si>
  <si>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</si>
  <si>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</si>
  <si>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</si>
  <si>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</si>
  <si>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</si>
  <si>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</si>
  <si>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</si>
  <si>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</si>
  <si>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</si>
  <si>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</si>
  <si>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</si>
  <si>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</si>
  <si>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</si>
  <si>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</si>
  <si>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</si>
  <si>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</si>
  <si>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</si>
  <si>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</si>
  <si>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</si>
  <si>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</si>
  <si>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</si>
  <si>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</si>
  <si>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</si>
  <si>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</si>
  <si>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</si>
  <si>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</si>
  <si>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</si>
  <si>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</si>
  <si>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</si>
  <si>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</si>
  <si>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</si>
  <si>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</si>
  <si>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</si>
  <si>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</si>
  <si>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</si>
  <si>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</si>
  <si>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</si>
  <si>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</si>
  <si>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</si>
  <si>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</si>
  <si>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</si>
  <si>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</si>
  <si>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</si>
  <si>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</si>
  <si>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</si>
  <si>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</si>
  <si>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</si>
  <si>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</si>
  <si>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</si>
  <si>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</si>
  <si>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</si>
  <si>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</si>
  <si>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</si>
  <si>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</si>
  <si>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</si>
  <si>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</si>
  <si>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</si>
  <si>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</si>
  <si>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</si>
  <si>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</si>
  <si>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</si>
  <si>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</si>
  <si>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</si>
  <si>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</si>
  <si>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</si>
  <si>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</si>
  <si>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</si>
  <si>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</si>
  <si>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</si>
  <si>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</si>
  <si>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</si>
  <si>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</si>
  <si>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</si>
  <si>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</si>
  <si>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</si>
  <si>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</si>
  <si>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</si>
  <si>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</si>
  <si>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</si>
  <si>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</si>
  <si>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</si>
  <si>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</si>
  <si>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</si>
  <si>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</si>
  <si>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</si>
  <si>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</si>
  <si>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</si>
  <si>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</si>
  <si>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</si>
  <si>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</si>
  <si>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</si>
  <si>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</si>
  <si>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</si>
  <si>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</si>
  <si>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</si>
  <si>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</si>
  <si>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</si>
  <si>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</si>
  <si>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</si>
  <si>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</si>
  <si>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</si>
  <si>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</si>
  <si>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</si>
  <si>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</si>
  <si>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</si>
  <si>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</si>
  <si>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</si>
  <si>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</si>
  <si>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</si>
  <si>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</si>
  <si>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</si>
  <si>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</si>
  <si>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</si>
  <si>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</si>
  <si>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</si>
  <si>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</si>
  <si>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</si>
  <si>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</si>
  <si>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</si>
  <si>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</si>
  <si>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</si>
  <si>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</si>
  <si>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</si>
  <si>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</si>
  <si>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</si>
  <si>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</si>
  <si>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</si>
  <si>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</si>
  <si>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</si>
  <si>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</si>
  <si>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</si>
  <si>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</si>
  <si>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</si>
  <si>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</si>
  <si>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</si>
  <si>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</si>
  <si>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</si>
  <si>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</si>
  <si>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</si>
  <si>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</si>
  <si>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</si>
  <si>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</si>
  <si>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</si>
  <si>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</si>
  <si>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</si>
  <si>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</si>
  <si>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</si>
  <si>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</si>
  <si>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</si>
  <si>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</si>
  <si>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</si>
  <si>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</si>
  <si>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</si>
  <si>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</si>
  <si>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</si>
  <si>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</si>
  <si>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</si>
  <si>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</si>
  <si>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</si>
  <si>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</si>
  <si>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</si>
  <si>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</si>
  <si>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</si>
  <si>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</si>
  <si>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</si>
  <si>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</si>
  <si>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</si>
  <si>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</si>
  <si>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</si>
  <si>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</si>
  <si>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</si>
  <si>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</si>
  <si>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</si>
  <si>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</si>
  <si>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</si>
  <si>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</si>
  <si>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</si>
  <si>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</si>
  <si>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</si>
  <si>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</si>
  <si>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</si>
  <si>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</si>
  <si>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</si>
  <si>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</si>
  <si>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</si>
  <si>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</si>
  <si>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</si>
  <si>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</si>
  <si>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</si>
  <si>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</si>
  <si>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</si>
  <si>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</si>
  <si>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</si>
  <si>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</si>
  <si>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</si>
  <si>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</si>
  <si>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</si>
  <si>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</si>
  <si>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</si>
  <si>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</si>
  <si>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</si>
  <si>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</si>
  <si>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</si>
  <si>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</si>
  <si>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</si>
  <si>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</si>
  <si>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</si>
  <si>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</si>
  <si>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</si>
  <si>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</si>
  <si>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</si>
  <si>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</si>
  <si>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</si>
  <si>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</si>
  <si>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</si>
  <si>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</si>
  <si>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</si>
  <si>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</si>
  <si>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</si>
  <si>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</si>
  <si>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</si>
  <si>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</si>
  <si>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</si>
  <si>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</si>
  <si>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</si>
  <si>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</si>
  <si>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</si>
  <si>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</si>
  <si>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</si>
  <si>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</si>
  <si>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</si>
  <si>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</si>
  <si>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</si>
  <si>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</si>
  <si>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</si>
  <si>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</si>
  <si>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</si>
  <si>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</si>
  <si>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</si>
  <si>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</si>
  <si>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</si>
  <si>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</si>
  <si>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</si>
  <si>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</si>
  <si>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</si>
  <si>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</si>
  <si>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</si>
  <si>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</si>
  <si>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</si>
  <si>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</si>
  <si>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</si>
  <si>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</si>
  <si>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</si>
  <si>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</si>
  <si>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</si>
  <si>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</si>
  <si>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</si>
  <si>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</si>
  <si>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</si>
  <si>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</si>
  <si>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</si>
  <si>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</si>
  <si>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</si>
  <si>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</si>
  <si>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</si>
  <si>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</si>
  <si>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</si>
  <si>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</si>
  <si>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</si>
  <si>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</si>
  <si>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</si>
  <si>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</si>
  <si>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</si>
  <si>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</si>
  <si>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</si>
  <si>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</si>
  <si>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</si>
  <si>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</si>
  <si>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</si>
  <si>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</si>
  <si>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</si>
  <si>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</si>
  <si>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</si>
  <si>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</si>
  <si>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</si>
  <si>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</si>
  <si>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</si>
  <si>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</si>
  <si>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</si>
  <si>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</si>
  <si>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</si>
  <si>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</si>
  <si>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</si>
  <si>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</si>
  <si>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</si>
  <si>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</si>
  <si>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</si>
  <si>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</si>
  <si>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</si>
  <si>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</si>
  <si>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</si>
  <si>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</si>
  <si>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</si>
  <si>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</si>
  <si>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</si>
  <si>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</si>
  <si>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</si>
  <si>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</si>
  <si>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</si>
  <si>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</si>
  <si>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</si>
  <si>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</si>
  <si>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</si>
  <si>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</si>
  <si>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</si>
  <si>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</si>
  <si>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</si>
  <si>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</si>
  <si>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</si>
  <si>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</si>
  <si>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</si>
  <si>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</si>
  <si>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</si>
  <si>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</si>
  <si>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</si>
  <si>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</si>
  <si>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</si>
  <si>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</si>
  <si>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</si>
  <si>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</si>
  <si>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</si>
  <si>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</si>
  <si>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</si>
  <si>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</si>
  <si>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</si>
  <si>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</si>
  <si>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</si>
  <si>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</si>
  <si>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</si>
  <si>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</si>
  <si>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</si>
  <si>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</si>
  <si>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</si>
  <si>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</si>
  <si>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</si>
  <si>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</si>
  <si>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</si>
  <si>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</si>
  <si>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</si>
  <si>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</si>
  <si>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</si>
  <si>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</si>
  <si>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</si>
  <si>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</si>
  <si>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</si>
  <si>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</si>
  <si>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</si>
  <si>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</si>
  <si>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</si>
  <si>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</si>
  <si>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</si>
  <si>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</si>
  <si>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</si>
  <si>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</si>
  <si>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</si>
  <si>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</si>
  <si>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</si>
  <si>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</si>
  <si>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</si>
  <si>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</si>
  <si>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</si>
  <si>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</si>
  <si>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</si>
  <si>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</si>
  <si>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</si>
  <si>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</si>
  <si>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</si>
  <si>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</si>
  <si>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</si>
  <si>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</si>
  <si>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</si>
  <si>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</si>
  <si>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</si>
  <si>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</si>
  <si>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</si>
  <si>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</si>
  <si>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</si>
  <si>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</si>
  <si>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</si>
  <si>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</si>
  <si>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</si>
  <si>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</si>
  <si>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</si>
  <si>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</si>
  <si>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</si>
  <si>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</si>
  <si>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</si>
  <si>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</si>
  <si>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</si>
  <si>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</si>
  <si>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</si>
  <si>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</si>
  <si>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</si>
  <si>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</si>
  <si>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</si>
  <si>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</si>
  <si>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</si>
  <si>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</si>
  <si>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</si>
  <si>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</si>
  <si>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</si>
  <si>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</si>
  <si>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</si>
  <si>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</si>
  <si>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</si>
  <si>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</si>
  <si>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</si>
  <si>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</si>
  <si>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</si>
  <si>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</si>
  <si>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</si>
  <si>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</si>
  <si>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</si>
  <si>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</si>
  <si>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</si>
  <si>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</si>
  <si>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</si>
  <si>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</si>
  <si>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</si>
  <si>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</si>
  <si>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</si>
  <si>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</si>
  <si>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</si>
  <si>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</si>
  <si>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</si>
  <si>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</si>
  <si>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</si>
  <si>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</si>
  <si>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</si>
  <si>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</si>
  <si>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</si>
  <si>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</si>
  <si>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</si>
  <si>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</si>
  <si>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</si>
  <si>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</si>
  <si>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</si>
  <si>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</si>
  <si>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</si>
  <si>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</si>
  <si>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</si>
  <si>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</si>
  <si>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</si>
  <si>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</si>
  <si>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</si>
  <si>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</si>
  <si>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</si>
  <si>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</si>
  <si>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</si>
  <si>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</si>
  <si>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</si>
  <si>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</si>
  <si>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</si>
  <si>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</si>
  <si>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</si>
  <si>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</si>
  <si>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</si>
  <si>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</si>
  <si>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</si>
  <si>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</si>
  <si>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</si>
  <si>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</si>
  <si>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</si>
  <si>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</si>
  <si>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</si>
  <si>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</si>
  <si>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</si>
  <si>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</si>
  <si>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</si>
  <si>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</si>
  <si>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</si>
  <si>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</si>
  <si>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</si>
  <si>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</si>
  <si>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</si>
  <si>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</si>
  <si>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</si>
  <si>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</si>
  <si>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</si>
  <si>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</si>
  <si>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</si>
  <si>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</si>
  <si>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</si>
  <si>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</si>
  <si>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</si>
  <si>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</si>
  <si>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</si>
  <si>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</si>
  <si>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</si>
  <si>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</si>
  <si>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</si>
  <si>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</si>
  <si>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</si>
  <si>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</si>
  <si>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</si>
  <si>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</si>
  <si>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</si>
  <si>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</si>
  <si>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</si>
  <si>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</si>
  <si>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</si>
  <si>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</si>
  <si>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</si>
  <si>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</si>
  <si>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</si>
  <si>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</si>
  <si>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</si>
  <si>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</si>
  <si>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</si>
  <si>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</si>
  <si>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</si>
  <si>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</si>
  <si>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</si>
  <si>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</si>
  <si>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</si>
  <si>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</si>
  <si>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</si>
  <si>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</si>
  <si>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</si>
  <si>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</si>
  <si>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</si>
  <si>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</si>
  <si>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</si>
  <si>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</si>
  <si>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</si>
  <si>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</si>
  <si>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</si>
  <si>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</si>
  <si>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</si>
  <si>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</si>
  <si>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</si>
  <si>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</si>
  <si>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</si>
  <si>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</si>
  <si>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</si>
  <si>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</si>
  <si>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</si>
  <si>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</si>
  <si>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</si>
  <si>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</si>
  <si>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</si>
  <si>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</si>
  <si>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</si>
  <si>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</si>
  <si>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</si>
  <si>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</si>
  <si>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</si>
  <si>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</si>
  <si>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</si>
  <si>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</si>
  <si>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</si>
  <si>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</si>
  <si>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</si>
  <si>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</si>
  <si>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</si>
  <si>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</si>
  <si>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</si>
  <si>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</si>
  <si>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</si>
  <si>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</si>
  <si>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</si>
  <si>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</si>
  <si>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</si>
  <si>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</si>
  <si>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</si>
  <si>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</si>
  <si>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</si>
  <si>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</si>
  <si>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</si>
  <si>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</si>
  <si>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</si>
  <si>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</si>
  <si>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</si>
  <si>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</si>
  <si>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</si>
  <si>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</si>
  <si>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</si>
  <si>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</si>
  <si>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</si>
  <si>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</si>
  <si>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</si>
  <si>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</si>
  <si>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</si>
  <si>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</si>
  <si>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</si>
  <si>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</si>
  <si>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</si>
  <si>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</si>
  <si>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</si>
  <si>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</si>
  <si>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</si>
  <si>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</si>
  <si>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</si>
  <si>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</si>
  <si>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</si>
  <si>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</si>
  <si>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</si>
  <si>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</si>
  <si>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</si>
  <si>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</si>
  <si>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</si>
  <si>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</si>
  <si>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</si>
  <si>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</si>
  <si>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</si>
  <si>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</si>
  <si>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</si>
  <si>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</si>
  <si>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</si>
  <si>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</si>
  <si>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</si>
  <si>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</si>
  <si>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</si>
  <si>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</si>
  <si>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</si>
  <si>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</si>
  <si>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</si>
  <si>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</si>
  <si>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</si>
  <si>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</si>
  <si>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</si>
  <si>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</si>
  <si>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</si>
  <si>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</si>
  <si>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</si>
  <si>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</si>
  <si>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</si>
  <si>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</si>
  <si>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</si>
  <si>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</si>
  <si>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</si>
  <si>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</si>
  <si>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</si>
  <si>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</si>
  <si>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</si>
  <si>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</si>
  <si>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</si>
  <si>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</si>
  <si>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</si>
  <si>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</si>
  <si>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</si>
  <si>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</si>
  <si>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</si>
  <si>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</si>
  <si>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</si>
  <si>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</si>
  <si>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</si>
  <si>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</si>
  <si>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</si>
  <si>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</si>
  <si>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</si>
  <si>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</si>
  <si>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</si>
  <si>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</si>
  <si>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</si>
  <si>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</si>
  <si>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</si>
  <si>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</si>
  <si>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</si>
  <si>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</si>
  <si>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</si>
  <si>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</si>
  <si>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</si>
  <si>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</si>
  <si>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</si>
  <si>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</si>
  <si>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</si>
  <si>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</si>
  <si>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</si>
  <si>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</si>
  <si>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</si>
  <si>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</si>
  <si>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</si>
  <si>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</si>
  <si>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</si>
  <si>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</si>
  <si>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</si>
  <si>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</si>
  <si>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</si>
  <si>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</si>
  <si>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</si>
  <si>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</si>
  <si>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</si>
  <si>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</si>
  <si>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</si>
  <si>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</si>
  <si>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</si>
  <si>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</si>
  <si>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</si>
  <si>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</si>
  <si>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</si>
  <si>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</si>
  <si>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</si>
  <si>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</si>
  <si>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</si>
  <si>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</si>
  <si>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</si>
  <si>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</si>
  <si>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</si>
  <si>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</si>
  <si>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</si>
  <si>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</si>
  <si>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</si>
  <si>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</si>
  <si>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</si>
  <si>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</si>
  <si>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</si>
  <si>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</si>
  <si>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</si>
  <si>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</si>
  <si>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</si>
  <si>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</si>
  <si>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</si>
  <si>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</si>
  <si>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</si>
  <si>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</si>
  <si>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</si>
  <si>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</si>
  <si>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</si>
  <si>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</si>
  <si>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</si>
  <si>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</si>
  <si>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</si>
  <si>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</si>
  <si>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</si>
  <si>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</si>
  <si>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</si>
  <si>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</si>
  <si>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</si>
  <si>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</si>
  <si>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</si>
  <si>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</si>
  <si>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</si>
  <si>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</si>
  <si>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</si>
  <si>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</si>
  <si>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</si>
  <si>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</si>
  <si>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</si>
  <si>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</si>
  <si>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</si>
  <si>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</si>
  <si>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</si>
  <si>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</si>
  <si>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</si>
  <si>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</si>
  <si>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</si>
  <si>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</si>
  <si>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</si>
  <si>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</si>
  <si>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</si>
  <si>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</si>
  <si>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</si>
  <si>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</si>
  <si>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</si>
  <si>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</si>
  <si>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</si>
  <si>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</si>
  <si>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</si>
  <si>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</si>
  <si>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</si>
  <si>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</si>
  <si>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</si>
  <si>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</si>
  <si>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</si>
  <si>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</si>
  <si>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</si>
  <si>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</si>
  <si>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</si>
  <si>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</si>
  <si>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</si>
  <si>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</si>
  <si>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</si>
  <si>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</si>
  <si>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</si>
  <si>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</si>
  <si>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</si>
  <si>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</si>
  <si>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</si>
  <si>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</si>
  <si>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</si>
  <si>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</si>
  <si>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</si>
  <si>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</si>
  <si>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</si>
  <si>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</si>
  <si>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</si>
  <si>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</si>
  <si>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</si>
  <si>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</si>
  <si>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</si>
  <si>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</si>
  <si>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</si>
  <si>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</si>
  <si>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</si>
  <si>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</si>
  <si>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</si>
  <si>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</si>
  <si>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</si>
  <si>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</si>
  <si>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</si>
  <si>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</si>
  <si>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</si>
  <si>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</si>
  <si>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</si>
  <si>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</si>
  <si>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</si>
  <si>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</si>
  <si>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</si>
  <si>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</si>
  <si>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</si>
  <si>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</si>
  <si>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</si>
  <si>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</si>
  <si>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</si>
  <si>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</si>
  <si>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</si>
  <si>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</si>
  <si>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</si>
  <si>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</si>
  <si>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</si>
  <si>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</si>
  <si>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</si>
  <si>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</si>
  <si>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</si>
  <si>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</si>
  <si>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</si>
  <si>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</si>
  <si>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</si>
  <si>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</si>
  <si>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</si>
  <si>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</si>
  <si>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</si>
  <si>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</si>
  <si>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</si>
  <si>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</si>
  <si>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</si>
  <si>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</si>
  <si>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</si>
  <si>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</si>
  <si>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</si>
  <si>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</si>
  <si>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</si>
  <si>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</si>
  <si>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</si>
  <si>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</si>
  <si>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</si>
  <si>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</si>
  <si>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</si>
  <si>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</si>
  <si>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</si>
  <si>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</si>
  <si>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</si>
  <si>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</si>
  <si>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</si>
  <si>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</si>
  <si>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</si>
  <si>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</si>
  <si>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</si>
  <si>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</si>
  <si>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</si>
  <si>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</si>
  <si>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</si>
  <si>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</si>
  <si>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</si>
  <si>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</si>
  <si>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</si>
  <si>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</si>
  <si>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</si>
  <si>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</si>
  <si>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</si>
  <si>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</si>
  <si>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</si>
  <si>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</si>
  <si>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</si>
  <si>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</si>
  <si>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</si>
  <si>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</si>
  <si>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</si>
  <si>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</si>
  <si>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</si>
  <si>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</si>
  <si>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</si>
  <si>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</si>
  <si>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</si>
  <si>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</si>
  <si>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</si>
  <si>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</si>
  <si>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</si>
  <si>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</si>
  <si>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</si>
  <si>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</si>
  <si>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</si>
  <si>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</si>
  <si>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</si>
  <si>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</si>
  <si>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</si>
  <si>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</si>
  <si>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</si>
  <si>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</si>
  <si>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</si>
  <si>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</si>
  <si>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</si>
  <si>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</si>
  <si>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</si>
  <si>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</si>
  <si>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</si>
  <si>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</si>
  <si>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</si>
  <si>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</si>
  <si>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</si>
  <si>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</si>
  <si>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</si>
  <si>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</si>
  <si>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</si>
  <si>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</si>
  <si>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</si>
  <si>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</si>
  <si>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</si>
  <si>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</si>
  <si>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</si>
  <si>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</si>
  <si>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</si>
  <si>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</si>
  <si>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</si>
  <si>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</si>
  <si>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</si>
  <si>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</si>
  <si>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</si>
  <si>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</si>
  <si>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</si>
  <si>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</si>
  <si>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</si>
  <si>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</si>
  <si>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</si>
  <si>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</si>
  <si>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</si>
  <si>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</si>
  <si>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</si>
  <si>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</si>
  <si>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</si>
  <si>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</si>
  <si>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</si>
  <si>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</si>
  <si>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</si>
  <si>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</si>
  <si>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</si>
  <si>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</si>
  <si>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</si>
  <si>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</si>
  <si>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</si>
  <si>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</si>
  <si>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</si>
  <si>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</si>
  <si>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</si>
  <si>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</si>
  <si>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</si>
  <si>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</si>
  <si>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</si>
  <si>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</si>
  <si>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</si>
  <si>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</si>
  <si>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</si>
  <si>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</si>
  <si>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</si>
  <si>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</si>
  <si>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</si>
  <si>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</si>
  <si>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</si>
  <si>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</si>
  <si>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</si>
  <si>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</si>
  <si>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</si>
  <si>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</si>
  <si>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</si>
  <si>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</si>
  <si>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</si>
  <si>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</si>
  <si>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</si>
  <si>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</si>
  <si>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</si>
  <si>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</si>
  <si>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</si>
  <si>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</si>
  <si>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</si>
  <si>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</si>
  <si>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</si>
  <si>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</si>
  <si>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</si>
  <si>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</si>
  <si>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</si>
  <si>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</si>
  <si>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</si>
  <si>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</si>
  <si>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</si>
  <si>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</si>
  <si>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</si>
  <si>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</si>
  <si>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</si>
  <si>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</si>
  <si>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</si>
  <si>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</si>
  <si>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</si>
  <si>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</si>
  <si>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</si>
  <si>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</si>
  <si>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</si>
  <si>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</si>
  <si>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</si>
  <si>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</si>
  <si>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</si>
  <si>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</si>
  <si>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</si>
  <si>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</si>
  <si>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</si>
  <si>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</si>
  <si>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</si>
  <si>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</si>
  <si>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</si>
  <si>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</si>
  <si>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</si>
  <si>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</si>
  <si>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</si>
  <si>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</si>
  <si>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</si>
  <si>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</si>
  <si>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</si>
  <si>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</si>
  <si>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</si>
  <si>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</si>
  <si>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</si>
  <si>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</si>
  <si>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</si>
  <si>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</si>
  <si>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</si>
  <si>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</si>
  <si>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</si>
  <si>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</si>
  <si>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</si>
  <si>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</si>
  <si>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</si>
  <si>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</si>
  <si>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</si>
  <si>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</si>
  <si>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</si>
  <si>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</si>
  <si>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</si>
  <si>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</si>
  <si>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</si>
  <si>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</si>
  <si>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</si>
  <si>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</si>
  <si>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</si>
  <si>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</si>
  <si>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</si>
  <si>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</si>
  <si>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</si>
  <si>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</si>
  <si>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</si>
  <si>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</si>
  <si>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</si>
  <si>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</si>
  <si>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</si>
  <si>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</si>
  <si>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</si>
  <si>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</si>
  <si>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</si>
  <si>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</si>
  <si>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</si>
  <si>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</si>
  <si>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</si>
  <si>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</si>
  <si>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</si>
  <si>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</si>
  <si>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</si>
  <si>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</si>
  <si>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</si>
  <si>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</si>
  <si>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</si>
  <si>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</si>
  <si>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</si>
  <si>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</si>
  <si>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</si>
  <si>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</si>
  <si>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</si>
  <si>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</si>
  <si>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</si>
  <si>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</si>
  <si>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</si>
  <si>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</si>
  <si>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</si>
  <si>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</si>
  <si>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</si>
  <si>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</si>
  <si>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</si>
  <si>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</si>
  <si>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</si>
  <si>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</si>
  <si>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</si>
  <si>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</si>
  <si>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</si>
  <si>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</si>
  <si>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</si>
  <si>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</si>
  <si>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</si>
  <si>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</si>
  <si>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</si>
  <si>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</si>
  <si>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</si>
  <si>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</si>
  <si>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</si>
  <si>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</si>
  <si>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</si>
  <si>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</si>
  <si>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</si>
  <si>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</si>
  <si>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</si>
  <si>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</si>
  <si>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</si>
  <si>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</si>
  <si>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</si>
  <si>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</si>
  <si>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</si>
  <si>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</si>
  <si>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</si>
  <si>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</si>
  <si>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</si>
  <si>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</si>
  <si>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</si>
  <si>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</si>
  <si>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</si>
  <si>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</si>
  <si>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</si>
  <si>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</si>
  <si>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</si>
  <si>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</si>
  <si>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</si>
  <si>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</si>
  <si>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</si>
  <si>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</si>
  <si>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</si>
  <si>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</si>
  <si>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</si>
  <si>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</si>
  <si>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</si>
  <si>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</si>
  <si>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</si>
  <si>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</si>
  <si>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</si>
  <si>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</si>
  <si>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</si>
  <si>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</si>
  <si>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</si>
  <si>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</si>
  <si>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</si>
  <si>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</si>
  <si>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</si>
  <si>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</si>
  <si>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</si>
  <si>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</si>
  <si>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</si>
  <si>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</si>
  <si>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</si>
  <si>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</si>
  <si>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</si>
  <si>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</si>
  <si>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</si>
  <si>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</si>
  <si>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</si>
  <si>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</si>
  <si>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</si>
  <si>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</si>
  <si>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</si>
  <si>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</si>
  <si>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</si>
  <si>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</si>
  <si>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</si>
  <si>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</si>
  <si>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</si>
  <si>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</si>
  <si>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</si>
  <si>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</si>
  <si>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</si>
  <si>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</si>
  <si>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</si>
  <si>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</si>
  <si>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</si>
  <si>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</si>
  <si>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</si>
  <si>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</si>
  <si>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</si>
  <si>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</si>
  <si>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</si>
  <si>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</si>
  <si>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</si>
  <si>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</si>
  <si>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</si>
  <si>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</si>
  <si>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</si>
  <si>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</si>
  <si>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</si>
  <si>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</si>
  <si>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</si>
  <si>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</si>
  <si>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</si>
  <si>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</si>
  <si>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</si>
  <si>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</si>
  <si>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</si>
  <si>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</si>
  <si>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</si>
  <si>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</si>
  <si>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</si>
  <si>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</si>
  <si>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</si>
  <si>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</si>
  <si>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</si>
  <si>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</si>
  <si>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</si>
  <si>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</si>
  <si>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</si>
  <si>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</si>
  <si>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</si>
  <si>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</si>
  <si>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</si>
  <si>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</si>
  <si>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</si>
  <si>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</si>
  <si>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</si>
  <si>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</si>
  <si>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</si>
  <si>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</si>
  <si>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</si>
  <si>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</si>
  <si>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</si>
  <si>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</si>
  <si>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</si>
  <si>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</si>
  <si>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</si>
  <si>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</si>
  <si>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</si>
  <si>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</si>
  <si>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</si>
  <si>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</si>
  <si>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</si>
  <si>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</si>
  <si>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</si>
  <si>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</si>
  <si>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</si>
  <si>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</si>
  <si>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</si>
  <si>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</si>
  <si>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</si>
  <si>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</si>
  <si>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</si>
  <si>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</si>
  <si>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</si>
  <si>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</si>
  <si>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</si>
  <si>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</si>
  <si>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</si>
  <si>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</si>
  <si>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</si>
  <si>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</si>
  <si>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</si>
  <si>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</si>
  <si>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</si>
  <si>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</si>
  <si>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</si>
  <si>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</si>
  <si>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</si>
  <si>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</si>
  <si>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</si>
  <si>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</si>
  <si>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</si>
  <si>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</si>
  <si>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</si>
  <si>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</si>
  <si>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</si>
  <si>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</si>
  <si>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</si>
  <si>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</si>
  <si>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</si>
  <si>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</si>
  <si>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</si>
  <si>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</si>
  <si>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</si>
  <si>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</si>
  <si>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</si>
  <si>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</si>
  <si>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</si>
  <si>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</si>
  <si>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</si>
  <si>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</si>
  <si>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</si>
  <si>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</si>
  <si>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</si>
  <si>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</si>
  <si>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</si>
  <si>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</si>
  <si>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</si>
  <si>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</si>
  <si>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</si>
  <si>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</si>
  <si>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</si>
  <si>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</si>
  <si>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</si>
  <si>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</si>
  <si>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</si>
  <si>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</si>
  <si>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</si>
  <si>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</si>
  <si>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</si>
  <si>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</si>
  <si>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</si>
  <si>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</si>
  <si>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</si>
  <si>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</si>
  <si>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</si>
  <si>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</si>
  <si>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</si>
  <si>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</si>
  <si>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</si>
  <si>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</si>
  <si>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</si>
  <si>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</si>
  <si>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</si>
  <si>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</si>
  <si>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</si>
  <si>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</si>
  <si>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</si>
  <si>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</si>
  <si>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</si>
  <si>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</si>
  <si>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</si>
  <si>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</si>
  <si>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</si>
  <si>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</si>
  <si>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</si>
  <si>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</si>
  <si>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</si>
  <si>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</si>
  <si>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</si>
  <si>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</si>
  <si>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</si>
  <si>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</si>
  <si>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</si>
  <si>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</si>
  <si>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</si>
  <si>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</si>
  <si>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</si>
  <si>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</si>
  <si>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</si>
  <si>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</si>
  <si>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</si>
  <si>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</si>
  <si>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</si>
  <si>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</si>
  <si>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</si>
  <si>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</si>
  <si>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</si>
  <si>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</si>
  <si>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</si>
  <si>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</si>
  <si>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</si>
  <si>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</si>
  <si>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</si>
  <si>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</si>
  <si>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</si>
  <si>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</si>
  <si>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</si>
  <si>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</si>
  <si>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</si>
  <si>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</si>
  <si>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</si>
  <si>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</si>
  <si>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</si>
  <si>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</si>
  <si>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</si>
  <si>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</si>
  <si>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</si>
  <si>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</si>
  <si>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</si>
  <si>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</si>
  <si>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</si>
  <si>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</si>
  <si>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</si>
  <si>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</si>
  <si>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</si>
  <si>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</si>
  <si>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</si>
  <si>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</si>
  <si>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</si>
  <si>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</si>
  <si>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</si>
  <si>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</si>
  <si>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</si>
  <si>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</si>
  <si>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</si>
  <si>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</si>
  <si>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</si>
  <si>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</si>
  <si>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</si>
  <si>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</si>
  <si>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</si>
  <si>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</si>
  <si>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</si>
  <si>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</si>
  <si>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</si>
  <si>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</si>
  <si>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</si>
  <si>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</si>
  <si>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</si>
  <si>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</si>
  <si>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</si>
  <si>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</si>
  <si>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</si>
  <si>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</si>
  <si>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</si>
  <si>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</si>
  <si>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</si>
  <si>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</si>
  <si>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</si>
  <si>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</si>
  <si>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</si>
  <si>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</si>
  <si>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</si>
  <si>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</si>
  <si>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</si>
  <si>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</si>
  <si>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</si>
  <si>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</si>
  <si>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</si>
  <si>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</si>
  <si>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</si>
  <si>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</si>
  <si>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</si>
  <si>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</si>
  <si>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</si>
  <si>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</si>
  <si>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</si>
  <si>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</si>
  <si>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</si>
  <si>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</si>
  <si>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</si>
  <si>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</si>
  <si>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</si>
  <si>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</si>
  <si>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</si>
  <si>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</si>
  <si>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</si>
  <si>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</si>
  <si>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</si>
  <si>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</si>
  <si>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</si>
  <si>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</si>
  <si>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</si>
  <si>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</si>
  <si>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</si>
  <si>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</si>
  <si>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</si>
  <si>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</si>
  <si>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</si>
  <si>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</si>
  <si>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</si>
  <si>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</si>
  <si>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</si>
  <si>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</si>
  <si>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</si>
  <si>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</si>
  <si>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</si>
  <si>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</si>
  <si>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</si>
  <si>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</si>
  <si>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</si>
  <si>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</si>
  <si>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</si>
  <si>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</si>
  <si>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</si>
  <si>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</si>
  <si>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</si>
  <si>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</si>
  <si>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</si>
  <si>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</si>
  <si>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</si>
  <si>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</si>
  <si>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</si>
  <si>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</si>
  <si>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</si>
  <si>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</si>
  <si>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</si>
  <si>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</si>
  <si>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</si>
  <si>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</si>
  <si>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</si>
  <si>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</si>
  <si>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</si>
  <si>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</si>
  <si>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</si>
  <si>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</si>
  <si>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</si>
  <si>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</si>
  <si>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</si>
  <si>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</si>
  <si>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</si>
  <si>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</si>
  <si>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</si>
  <si>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</si>
  <si>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</si>
  <si>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</si>
  <si>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</si>
  <si>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</si>
  <si>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</si>
  <si>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</si>
  <si>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</si>
  <si>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</si>
  <si>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</si>
  <si>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</si>
  <si>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</si>
  <si>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</si>
  <si>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</si>
  <si>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</si>
  <si>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</si>
  <si>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</si>
  <si>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</si>
  <si>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</si>
  <si>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</si>
  <si>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</si>
  <si>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</si>
  <si>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</si>
  <si>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</si>
  <si>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</si>
  <si>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</si>
  <si>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</si>
  <si>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</si>
  <si>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</si>
  <si>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</si>
  <si>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</si>
  <si>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</si>
  <si>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</si>
  <si>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</si>
  <si>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</si>
  <si>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</si>
  <si>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</si>
  <si>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</si>
  <si>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</si>
  <si>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</si>
  <si>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</si>
  <si>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</si>
  <si>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</si>
  <si>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</si>
  <si>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</si>
  <si>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</si>
  <si>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</si>
  <si>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</si>
  <si>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</si>
  <si>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</si>
  <si>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</si>
  <si>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</si>
  <si>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</si>
  <si>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</si>
  <si>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</si>
  <si>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</si>
  <si>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</si>
  <si>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</si>
  <si>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</si>
  <si>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</si>
  <si>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</si>
  <si>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</si>
  <si>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</si>
  <si>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</si>
  <si>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</si>
  <si>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</si>
  <si>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</si>
  <si>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</si>
  <si>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</si>
  <si>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</si>
  <si>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</si>
  <si>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</si>
  <si>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</si>
  <si>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</si>
  <si>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</si>
  <si>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</si>
  <si>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</si>
  <si>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</si>
  <si>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</si>
  <si>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</si>
  <si>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</si>
  <si>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</si>
  <si>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</si>
  <si>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</si>
  <si>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</si>
  <si>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</si>
  <si>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</si>
  <si>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</si>
  <si>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</si>
  <si>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</si>
  <si>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</si>
  <si>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</si>
  <si>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</si>
  <si>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</si>
  <si>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</si>
  <si>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</si>
  <si>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</si>
  <si>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</si>
  <si>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</si>
  <si>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</si>
  <si>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</si>
  <si>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</si>
  <si>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</si>
  <si>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</si>
  <si>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</si>
  <si>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</si>
  <si>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</si>
  <si>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</si>
  <si>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</si>
  <si>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</si>
  <si>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</si>
  <si>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</si>
  <si>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</si>
  <si>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</si>
  <si>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</si>
  <si>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</si>
  <si>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</si>
  <si>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</si>
  <si>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</si>
  <si>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</si>
  <si>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</si>
  <si>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</si>
  <si>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</si>
  <si>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</si>
  <si>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</si>
  <si>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</si>
  <si>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</si>
  <si>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</si>
  <si>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</si>
  <si>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</si>
  <si>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</si>
  <si>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</si>
  <si>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</si>
  <si>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</si>
  <si>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</si>
  <si>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</si>
  <si>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</si>
  <si>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</si>
  <si>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</si>
  <si>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</si>
  <si>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</si>
  <si>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</si>
  <si>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</si>
  <si>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</si>
  <si>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</si>
  <si>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</si>
  <si>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</si>
  <si>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</si>
  <si>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</si>
  <si>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</si>
  <si>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</si>
  <si>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</si>
  <si>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</si>
  <si>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</si>
  <si>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</si>
  <si>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</si>
  <si>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</si>
  <si>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</si>
  <si>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</si>
  <si>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</si>
  <si>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</si>
  <si>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</si>
  <si>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</si>
  <si>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</si>
  <si>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</si>
  <si>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</si>
  <si>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</si>
  <si>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</si>
  <si>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</si>
  <si>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</si>
  <si>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</si>
  <si>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</si>
  <si>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</si>
  <si>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</si>
  <si>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</si>
  <si>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</si>
  <si>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</si>
  <si>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</si>
  <si>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</si>
  <si>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</si>
  <si>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</si>
  <si>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</si>
  <si>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</si>
  <si>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</si>
  <si>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</si>
  <si>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</si>
  <si>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</si>
  <si>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</si>
  <si>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</si>
  <si>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</si>
  <si>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</si>
  <si>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</si>
  <si>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</si>
  <si>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</si>
  <si>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</si>
  <si>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</si>
  <si>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</si>
  <si>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</si>
  <si>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</si>
  <si>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</si>
  <si>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</si>
  <si>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</si>
  <si>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</si>
  <si>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</si>
  <si>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</si>
  <si>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</si>
  <si>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</si>
  <si>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</si>
  <si>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</si>
  <si>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</si>
  <si>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</si>
  <si>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</si>
  <si>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</si>
  <si>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</si>
  <si>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</si>
  <si>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</si>
  <si>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</si>
  <si>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</si>
  <si>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</si>
  <si>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</si>
  <si>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</si>
  <si>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</si>
  <si>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</si>
  <si>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</si>
  <si>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</si>
  <si>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</si>
  <si>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</si>
  <si>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</si>
  <si>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</si>
  <si>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</si>
  <si>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</si>
  <si>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</si>
  <si>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</si>
  <si>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</si>
  <si>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</si>
  <si>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</si>
  <si>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</si>
  <si>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</si>
  <si>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</si>
  <si>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</si>
  <si>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</si>
  <si>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</si>
  <si>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</si>
  <si>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</si>
  <si>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</si>
  <si>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</si>
  <si>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</si>
  <si>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</si>
  <si>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</si>
  <si>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</si>
  <si>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</si>
  <si>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</si>
  <si>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</si>
  <si>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</si>
  <si>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</si>
  <si>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</si>
  <si>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</si>
  <si>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</si>
  <si>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</si>
  <si>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</si>
  <si>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</si>
  <si>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</si>
  <si>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</si>
  <si>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</si>
  <si>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</si>
  <si>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</si>
  <si>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</si>
  <si>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</si>
  <si>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</si>
  <si>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</si>
  <si>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</si>
  <si>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</si>
  <si>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</si>
  <si>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</si>
  <si>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</si>
  <si>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</si>
  <si>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</si>
  <si>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</si>
  <si>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</si>
  <si>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</si>
  <si>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</si>
  <si>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</si>
  <si>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</si>
  <si>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</si>
  <si>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</si>
  <si>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</si>
  <si>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</si>
  <si>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</si>
  <si>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</si>
  <si>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</si>
  <si>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</si>
  <si>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</si>
  <si>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</si>
  <si>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</si>
  <si>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</si>
  <si>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</si>
  <si>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</si>
  <si>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</si>
  <si>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</si>
  <si>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</si>
  <si>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</si>
  <si>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</si>
  <si>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</si>
  <si>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</si>
  <si>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</si>
  <si>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</si>
  <si>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</si>
  <si>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</si>
  <si>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</si>
  <si>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</si>
  <si>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</si>
  <si>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</si>
  <si>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</si>
  <si>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</si>
  <si>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</si>
  <si>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</si>
  <si>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</si>
  <si>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</si>
  <si>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</si>
  <si>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</si>
  <si>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</si>
  <si>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</si>
  <si>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</si>
  <si>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</si>
  <si>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</si>
  <si>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</si>
  <si>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</si>
  <si>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</si>
  <si>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</si>
  <si>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</si>
  <si>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</si>
  <si>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</si>
  <si>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</si>
  <si>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</si>
  <si>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</si>
  <si>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</si>
  <si>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</si>
  <si>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</si>
  <si>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</si>
  <si>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</si>
  <si>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</si>
  <si>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</si>
  <si>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</si>
  <si>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</si>
  <si>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</si>
  <si>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</si>
  <si>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</si>
  <si>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</si>
  <si>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</si>
  <si>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</si>
  <si>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</si>
  <si>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</si>
  <si>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</si>
  <si>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</si>
  <si>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</si>
  <si>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</si>
  <si>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</si>
  <si>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</si>
  <si>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</si>
  <si>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</si>
  <si>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</si>
  <si>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</si>
  <si>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</si>
  <si>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</si>
  <si>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</si>
  <si>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</si>
  <si>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</si>
  <si>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</si>
  <si>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</si>
  <si>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</si>
  <si>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</si>
  <si>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</si>
  <si>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</si>
  <si>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</si>
  <si>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</si>
  <si>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</si>
  <si>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</si>
  <si>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</si>
  <si>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</si>
  <si>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</si>
  <si>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</si>
  <si>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</si>
  <si>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</si>
  <si>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</si>
  <si>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</si>
  <si>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</si>
  <si>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</si>
  <si>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</si>
  <si>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</si>
  <si>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</si>
  <si>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</si>
  <si>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</si>
  <si>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</si>
  <si>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</si>
  <si>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</si>
  <si>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</si>
  <si>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</si>
  <si>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</si>
  <si>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</si>
  <si>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</si>
  <si>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</si>
  <si>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</si>
  <si>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</si>
  <si>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</si>
  <si>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</si>
  <si>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</si>
  <si>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</si>
  <si>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</si>
  <si>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</si>
  <si>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</si>
  <si>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</si>
  <si>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</si>
  <si>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</si>
  <si>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</si>
  <si>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</si>
  <si>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</si>
  <si>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</si>
  <si>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</si>
  <si>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</si>
  <si>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</si>
  <si>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</si>
  <si>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</si>
  <si>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</si>
  <si>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</si>
  <si>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</si>
  <si>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</si>
  <si>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</si>
  <si>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</si>
  <si>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</si>
  <si>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</si>
  <si>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</si>
  <si>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</si>
  <si>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</si>
  <si>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</si>
  <si>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</si>
  <si>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</si>
  <si>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</si>
  <si>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</si>
  <si>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</si>
  <si>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</si>
  <si>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</si>
  <si>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</si>
  <si>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</si>
  <si>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</si>
  <si>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</si>
  <si>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</si>
  <si>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</si>
  <si>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</si>
  <si>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</si>
  <si>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</si>
  <si>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</si>
  <si>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</si>
  <si>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</si>
  <si>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</si>
  <si>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</si>
  <si>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</si>
  <si>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</si>
  <si>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</si>
  <si>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</si>
  <si>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</si>
  <si>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</si>
  <si>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</si>
  <si>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</si>
  <si>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</si>
  <si>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</si>
  <si>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</si>
  <si>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</si>
  <si>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</si>
  <si>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</si>
  <si>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</si>
  <si>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</si>
  <si>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</si>
  <si>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</si>
  <si>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</si>
  <si>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</si>
  <si>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</si>
  <si>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</si>
  <si>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</si>
  <si>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</si>
  <si>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</si>
  <si>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</si>
  <si>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</si>
  <si>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</si>
  <si>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</si>
  <si>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</si>
  <si>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</si>
  <si>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</si>
  <si>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</si>
  <si>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</si>
  <si>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</si>
  <si>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</si>
  <si>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</si>
  <si>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</si>
  <si>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</si>
  <si>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</si>
  <si>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</si>
  <si>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</si>
  <si>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</si>
  <si>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</si>
  <si>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</si>
  <si>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</si>
  <si>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</si>
  <si>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</si>
  <si>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</si>
  <si>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</si>
  <si>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</si>
  <si>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</si>
  <si>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</si>
  <si>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</si>
  <si>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</si>
  <si>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</si>
  <si>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</si>
  <si>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</si>
  <si>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</si>
  <si>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</si>
  <si>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</si>
  <si>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</si>
  <si>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</si>
  <si>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</si>
  <si>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</si>
  <si>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</si>
  <si>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</si>
  <si>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</si>
  <si>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</si>
  <si>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</si>
  <si>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</si>
  <si>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</si>
  <si>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</si>
  <si>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</si>
  <si>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</si>
  <si>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</si>
  <si>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</si>
  <si>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</si>
  <si>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</si>
  <si>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</si>
  <si>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</si>
  <si>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</si>
  <si>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</si>
  <si>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</si>
  <si>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</si>
  <si>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</si>
  <si>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</si>
  <si>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</si>
  <si>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</si>
  <si>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</si>
  <si>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</si>
  <si>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</si>
  <si>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</si>
  <si>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</si>
  <si>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</si>
  <si>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</si>
  <si>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</si>
  <si>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</si>
  <si>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</si>
  <si>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</si>
  <si>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</si>
  <si>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</si>
  <si>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</si>
  <si>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</si>
  <si>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</si>
  <si>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</si>
  <si>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</si>
  <si>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</si>
  <si>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</si>
  <si>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</si>
  <si>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</si>
  <si>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</si>
  <si>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</si>
  <si>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</si>
  <si>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</si>
  <si>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</si>
  <si>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</si>
  <si>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</si>
  <si>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</si>
  <si>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</si>
  <si>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</si>
  <si>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</si>
  <si>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</si>
  <si>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</si>
  <si>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</si>
  <si>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</si>
  <si>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</si>
  <si>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</si>
  <si>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</si>
  <si>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</si>
  <si>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</si>
  <si>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</si>
  <si>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</si>
  <si>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</si>
  <si>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</si>
  <si>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</si>
  <si>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</si>
  <si>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</si>
  <si>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</si>
  <si>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</si>
  <si>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</si>
  <si>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</si>
  <si>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</si>
  <si>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</si>
  <si>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</si>
  <si>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</si>
  <si>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</si>
  <si>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</si>
  <si>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</si>
  <si>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</si>
  <si>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</si>
  <si>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</si>
  <si>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</si>
  <si>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</si>
  <si>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</si>
  <si>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</si>
  <si>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</si>
  <si>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</si>
  <si>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</si>
  <si>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</si>
  <si>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</si>
  <si>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</si>
  <si>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</si>
  <si>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</si>
  <si>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</si>
  <si>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</si>
  <si>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</si>
  <si>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</si>
  <si>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</si>
  <si>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</si>
  <si>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</si>
  <si>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</si>
  <si>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</si>
  <si>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</si>
  <si>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</si>
  <si>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</si>
  <si>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</si>
  <si>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</si>
  <si>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</si>
  <si>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</si>
  <si>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</si>
  <si>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</si>
  <si>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</si>
  <si>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</si>
  <si>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</si>
  <si>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</si>
  <si>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</si>
  <si>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</si>
  <si>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</si>
  <si>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</si>
  <si>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</si>
  <si>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</si>
  <si>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</si>
  <si>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</si>
  <si>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</si>
  <si>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</si>
  <si>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</si>
  <si>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</si>
  <si>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</si>
  <si>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</si>
  <si>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</si>
  <si>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</si>
  <si>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</si>
  <si>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</si>
  <si>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</si>
  <si>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</si>
  <si>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</si>
  <si>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</si>
  <si>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</si>
  <si>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</si>
  <si>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</si>
  <si>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</si>
  <si>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</si>
  <si>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</si>
  <si>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</si>
  <si>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</si>
  <si>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</si>
  <si>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</si>
  <si>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</si>
  <si>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</si>
  <si>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</si>
  <si>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</si>
  <si>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</si>
  <si>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</si>
  <si>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</si>
  <si>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</si>
  <si>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</si>
  <si>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</si>
  <si>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</si>
  <si>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</si>
  <si>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</si>
  <si>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</si>
  <si>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</si>
  <si>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</si>
  <si>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</si>
  <si>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</si>
  <si>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</si>
  <si>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</si>
  <si>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</si>
  <si>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</si>
  <si>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</si>
  <si>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</si>
  <si>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</si>
  <si>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</si>
  <si>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</si>
  <si>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</si>
  <si>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</si>
  <si>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</si>
  <si>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</si>
  <si>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</si>
  <si>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</si>
  <si>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</si>
  <si>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</si>
  <si>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</si>
  <si>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</si>
  <si>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</si>
  <si>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</si>
  <si>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</si>
  <si>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</si>
  <si>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</si>
  <si>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</si>
  <si>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</si>
  <si>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</si>
  <si>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</si>
  <si>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</si>
  <si>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</si>
  <si>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</si>
  <si>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</si>
  <si>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</si>
  <si>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</si>
  <si>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</si>
  <si>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</si>
  <si>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</si>
  <si>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</si>
  <si>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</si>
  <si>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</si>
  <si>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</si>
  <si>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</si>
  <si>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</si>
  <si>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</si>
  <si>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</si>
  <si>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</si>
  <si>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</si>
  <si>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</si>
  <si>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</si>
  <si>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</si>
  <si>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</si>
  <si>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</si>
  <si>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</si>
  <si>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</si>
  <si>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</si>
  <si>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</si>
  <si>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</si>
  <si>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</si>
  <si>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</si>
  <si>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</si>
  <si>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</si>
  <si>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</si>
  <si>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</si>
  <si>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</si>
  <si>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</si>
  <si>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</si>
  <si>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</si>
  <si>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</si>
  <si>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</si>
  <si>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</si>
  <si>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</si>
  <si>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</si>
  <si>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</si>
  <si>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</si>
  <si>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</si>
  <si>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</si>
  <si>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</si>
  <si>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</si>
  <si>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</si>
  <si>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</si>
  <si>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</si>
  <si>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</si>
  <si>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</si>
  <si>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</si>
  <si>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</si>
  <si>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</si>
  <si>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</si>
  <si>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</si>
  <si>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</si>
  <si>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</si>
  <si>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</si>
  <si>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</si>
  <si>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</si>
  <si>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</si>
  <si>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</si>
  <si>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</si>
  <si>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</si>
  <si>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</si>
  <si>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</si>
  <si>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</si>
  <si>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</si>
  <si>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</si>
  <si>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</si>
  <si>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</si>
  <si>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</si>
  <si>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</si>
  <si>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</si>
  <si>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</si>
  <si>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</si>
  <si>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</si>
  <si>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</si>
  <si>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</si>
  <si>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</si>
  <si>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</si>
  <si>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</si>
  <si>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</si>
  <si>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</si>
  <si>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</si>
  <si>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</si>
  <si>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</si>
  <si>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</si>
  <si>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</si>
  <si>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</si>
  <si>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</si>
  <si>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</si>
  <si>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</si>
  <si>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</si>
  <si>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</si>
  <si>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</si>
  <si>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</si>
  <si>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</si>
  <si>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</si>
  <si>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</si>
  <si>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</si>
  <si>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</si>
  <si>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</si>
  <si>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</si>
  <si>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</si>
  <si>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</si>
  <si>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</si>
  <si>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</si>
  <si>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</si>
  <si>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</si>
  <si>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</si>
  <si>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</si>
  <si>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</si>
  <si>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</si>
  <si>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</si>
  <si>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</si>
  <si>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</si>
  <si>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</si>
  <si>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</si>
  <si>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</si>
  <si>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</si>
  <si>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</si>
  <si>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</si>
  <si>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</si>
  <si>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</si>
  <si>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</si>
  <si>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</si>
  <si>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</si>
  <si>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</si>
  <si>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</si>
  <si>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</si>
  <si>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</si>
  <si>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</si>
  <si>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</si>
  <si>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</si>
  <si>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</si>
  <si>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</si>
  <si>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</si>
  <si>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</si>
  <si>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</si>
  <si>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</si>
  <si>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</si>
  <si>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</si>
  <si>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</si>
  <si>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</si>
  <si>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</si>
  <si>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</si>
  <si>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</si>
  <si>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</si>
  <si>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</si>
  <si>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</si>
  <si>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</si>
  <si>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</si>
  <si>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</si>
  <si>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</si>
  <si>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</si>
  <si>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</si>
  <si>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</si>
  <si>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</si>
  <si>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</si>
  <si>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</si>
  <si>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</si>
  <si>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</si>
  <si>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</si>
  <si>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</si>
  <si>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</si>
  <si>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</si>
  <si>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</si>
  <si>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</si>
  <si>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</si>
  <si>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</si>
  <si>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</si>
  <si>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</si>
  <si>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</si>
  <si>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</si>
  <si>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</si>
  <si>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</si>
  <si>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</si>
  <si>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</si>
  <si>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</si>
  <si>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</si>
  <si>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</si>
  <si>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</si>
  <si>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</si>
  <si>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</si>
  <si>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</si>
  <si>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</si>
  <si>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</si>
  <si>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</si>
  <si>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</si>
  <si>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</si>
  <si>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</si>
  <si>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</si>
  <si>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</si>
  <si>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</si>
  <si>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</si>
  <si>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</si>
  <si>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</si>
  <si>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</si>
  <si>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</si>
  <si>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</si>
  <si>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</si>
  <si>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</si>
  <si>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</si>
  <si>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</si>
  <si>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</si>
  <si>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</si>
  <si>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</si>
  <si>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</si>
  <si>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</si>
  <si>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</si>
  <si>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</si>
  <si>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</si>
  <si>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</si>
  <si>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</si>
  <si>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</si>
  <si>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</si>
  <si>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</si>
  <si>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</si>
  <si>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</si>
  <si>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</si>
  <si>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</si>
  <si>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</si>
  <si>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</si>
  <si>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</si>
  <si>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</si>
  <si>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</si>
  <si>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</si>
  <si>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</si>
  <si>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</si>
  <si>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</si>
  <si>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</si>
  <si>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</si>
  <si>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</si>
  <si>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</si>
  <si>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</si>
  <si>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</si>
  <si>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</si>
  <si>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</si>
  <si>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</si>
  <si>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</si>
  <si>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</si>
  <si>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</si>
  <si>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</si>
  <si>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</si>
  <si>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</si>
  <si>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</si>
  <si>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</si>
  <si>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</si>
  <si>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</si>
  <si>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</si>
  <si>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</si>
  <si>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</si>
  <si>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</si>
  <si>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</si>
  <si>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</si>
  <si>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</si>
  <si>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</si>
  <si>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</si>
  <si>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</si>
  <si>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</si>
  <si>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</si>
  <si>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</si>
  <si>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</si>
  <si>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</si>
  <si>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</si>
  <si>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</si>
  <si>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</si>
  <si>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</si>
  <si>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</si>
  <si>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</si>
  <si>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</si>
  <si>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</si>
  <si>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</si>
  <si>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</si>
  <si>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</si>
  <si>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</si>
  <si>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</si>
  <si>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</si>
  <si>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</si>
  <si>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</si>
  <si>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</si>
  <si>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</si>
  <si>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</si>
  <si>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</si>
  <si>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</si>
  <si>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</si>
  <si>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</si>
  <si>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</si>
  <si>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</si>
  <si>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</si>
  <si>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</si>
  <si>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</si>
  <si>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</si>
  <si>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</si>
  <si>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</si>
  <si>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</si>
  <si>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</si>
  <si>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</si>
  <si>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</si>
  <si>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</si>
  <si>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</si>
  <si>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</si>
  <si>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</si>
  <si>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</si>
  <si>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</si>
  <si>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</si>
  <si>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</si>
  <si>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</si>
  <si>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</si>
  <si>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</si>
  <si>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</si>
  <si>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</si>
  <si>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</si>
  <si>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</si>
  <si>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</si>
  <si>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</si>
  <si>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</si>
  <si>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</si>
  <si>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</si>
  <si>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</si>
  <si>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</si>
  <si>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</si>
  <si>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</si>
  <si>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</si>
  <si>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</si>
  <si>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</si>
  <si>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</si>
  <si>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</si>
  <si>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</si>
  <si>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</si>
  <si>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</si>
  <si>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</si>
  <si>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</si>
  <si>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</si>
  <si>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</si>
  <si>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</si>
  <si>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</si>
  <si>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</si>
  <si>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</si>
  <si>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</si>
  <si>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</si>
  <si>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</si>
  <si>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</si>
  <si>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</si>
  <si>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</si>
  <si>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</si>
  <si>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</si>
  <si>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</si>
  <si>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</si>
  <si>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</si>
  <si>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</si>
  <si>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</si>
  <si>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</si>
  <si>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</si>
  <si>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</si>
  <si>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</si>
  <si>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</si>
  <si>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</si>
  <si>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</si>
  <si>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</si>
  <si>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</si>
  <si>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</si>
  <si>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</si>
  <si>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</si>
  <si>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</si>
  <si>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</si>
  <si>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</si>
  <si>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</si>
  <si>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</si>
  <si>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</si>
  <si>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</si>
  <si>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</si>
  <si>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</si>
  <si>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</si>
  <si>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</si>
  <si>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</si>
  <si>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</si>
  <si>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</si>
  <si>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</si>
  <si>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</si>
  <si>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</si>
  <si>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</si>
  <si>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</si>
  <si>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</si>
  <si>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</si>
  <si>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</si>
  <si>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</si>
  <si>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</si>
  <si>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</si>
  <si>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</si>
  <si>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</si>
  <si>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</si>
  <si>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</si>
  <si>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</si>
  <si>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</si>
  <si>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</si>
  <si>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</si>
  <si>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</si>
  <si>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</si>
  <si>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</si>
  <si>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</si>
  <si>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</si>
  <si>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</si>
  <si>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</si>
  <si>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</si>
  <si>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</si>
  <si>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</si>
  <si>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</si>
  <si>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</si>
  <si>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</si>
  <si>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</si>
  <si>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</si>
  <si>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</si>
  <si>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</si>
  <si>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</si>
  <si>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</si>
  <si>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</si>
  <si>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</si>
  <si>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</si>
  <si>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</si>
  <si>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</si>
  <si>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</si>
  <si>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</si>
  <si>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</si>
  <si>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</si>
  <si>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</si>
  <si>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</si>
  <si>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</si>
  <si>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</si>
  <si>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</si>
  <si>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</si>
  <si>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</si>
  <si>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</si>
  <si>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</si>
  <si>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</si>
  <si>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</si>
  <si>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</si>
  <si>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</si>
  <si>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</si>
  <si>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</si>
  <si>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</si>
  <si>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</si>
  <si>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</si>
  <si>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</si>
  <si>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</si>
  <si>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</si>
  <si>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</si>
  <si>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</si>
  <si>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</si>
  <si>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</si>
  <si>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</si>
  <si>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</si>
  <si>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</si>
  <si>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</si>
  <si>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</si>
  <si>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</si>
  <si>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</si>
  <si>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</si>
  <si>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</si>
  <si>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</si>
  <si>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</si>
  <si>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</si>
  <si>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</si>
  <si>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</si>
  <si>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</si>
  <si>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</si>
  <si>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</si>
  <si>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</si>
  <si>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</si>
  <si>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</si>
  <si>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</si>
  <si>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</si>
  <si>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</si>
  <si>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</si>
  <si>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</si>
  <si>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</si>
  <si>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</si>
  <si>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</si>
  <si>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</si>
  <si>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</si>
  <si>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</si>
  <si>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</si>
  <si>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</si>
  <si>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</si>
  <si>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</si>
  <si>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</si>
  <si>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</si>
  <si>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</si>
  <si>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</si>
  <si>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</si>
  <si>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</si>
  <si>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</si>
  <si>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</si>
  <si>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</si>
  <si>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</si>
  <si>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</si>
  <si>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</si>
  <si>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</si>
  <si>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</si>
  <si>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</si>
  <si>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</si>
  <si>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</si>
  <si>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</si>
  <si>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</si>
  <si>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</si>
  <si>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</si>
  <si>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</si>
  <si>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</si>
  <si>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</si>
  <si>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</si>
  <si>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</si>
  <si>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</si>
  <si>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</si>
  <si>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</si>
  <si>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</si>
  <si>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</si>
  <si>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</si>
  <si>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</si>
  <si>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</si>
  <si>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</si>
  <si>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</si>
  <si>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</si>
  <si>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</si>
  <si>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</si>
  <si>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</si>
  <si>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</si>
  <si>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</si>
  <si>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</si>
  <si>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</si>
  <si>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</si>
  <si>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</si>
  <si>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</si>
  <si>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</si>
  <si>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</si>
  <si>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</si>
  <si>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</si>
  <si>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</si>
  <si>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</si>
  <si>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</si>
  <si>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</si>
  <si>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</si>
  <si>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</si>
  <si>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</si>
  <si>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</si>
  <si>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</si>
  <si>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</si>
  <si>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</si>
  <si>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</si>
  <si>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</si>
  <si>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</si>
  <si>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</si>
  <si>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</si>
  <si>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</si>
  <si>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</si>
  <si>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</si>
  <si>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</si>
  <si>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</si>
  <si>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</si>
  <si>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</si>
  <si>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</si>
  <si>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</si>
  <si>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</si>
  <si>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</si>
  <si>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</si>
  <si>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</si>
  <si>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</si>
  <si>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</si>
  <si>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</si>
  <si>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</si>
  <si>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</si>
  <si>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</si>
  <si>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</si>
  <si>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</si>
  <si>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</si>
  <si>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</si>
  <si>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</si>
  <si>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</si>
  <si>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</si>
  <si>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</si>
  <si>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</si>
  <si>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</si>
  <si>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</si>
  <si>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</si>
  <si>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</si>
  <si>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</si>
  <si>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</si>
  <si>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</si>
  <si>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</si>
  <si>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</si>
  <si>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</si>
  <si>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</si>
  <si>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</si>
  <si>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</si>
  <si>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</si>
  <si>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</si>
  <si>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</si>
  <si>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</si>
  <si>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</si>
  <si>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</si>
  <si>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</si>
  <si>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</si>
  <si>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</si>
  <si>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</si>
  <si>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</si>
  <si>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</si>
  <si>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</si>
  <si>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</si>
  <si>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</si>
  <si>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</si>
  <si>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</si>
  <si>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</si>
  <si>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</si>
  <si>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</si>
  <si>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</si>
  <si>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</si>
  <si>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</si>
  <si>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</si>
  <si>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</si>
  <si>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</si>
  <si>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</si>
  <si>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</si>
  <si>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</si>
  <si>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</si>
  <si>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</si>
  <si>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</si>
  <si>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</si>
  <si>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</si>
  <si>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</si>
  <si>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</si>
  <si>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</si>
  <si>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</si>
  <si>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</si>
  <si>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</si>
  <si>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</si>
  <si>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</si>
  <si>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</si>
  <si>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</si>
  <si>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</si>
  <si>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</si>
  <si>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</si>
  <si>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</si>
  <si>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</si>
  <si>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</si>
  <si>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</si>
  <si>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</si>
  <si>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</si>
  <si>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</si>
  <si>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</si>
  <si>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</si>
  <si>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</si>
  <si>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</si>
  <si>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</si>
  <si>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</si>
  <si>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</si>
  <si>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</si>
  <si>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</si>
  <si>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</si>
  <si>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</si>
  <si>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</si>
  <si>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</si>
  <si>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</si>
  <si>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</si>
  <si>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</si>
  <si>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</si>
  <si>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</si>
  <si>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</si>
  <si>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</si>
  <si>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</si>
  <si>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</si>
  <si>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</si>
  <si>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</si>
  <si>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</si>
  <si>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</si>
  <si>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</si>
  <si>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</si>
  <si>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</si>
  <si>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</si>
  <si>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</si>
  <si>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</si>
  <si>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</si>
  <si>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</si>
  <si>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</si>
  <si>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</si>
  <si>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</si>
  <si>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</si>
  <si>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</si>
  <si>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</si>
  <si>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</si>
  <si>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</si>
  <si>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</si>
  <si>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</si>
  <si>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</si>
  <si>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</si>
  <si>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</si>
  <si>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</si>
  <si>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</si>
  <si>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</si>
  <si>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</si>
  <si>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</si>
  <si>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</si>
  <si>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</si>
  <si>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</si>
  <si>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</si>
  <si>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</si>
  <si>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</si>
  <si>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</si>
  <si>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</si>
  <si>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</si>
  <si>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</si>
  <si>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</si>
  <si>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</si>
  <si>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</si>
  <si>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</si>
  <si>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</si>
  <si>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</si>
  <si>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</si>
  <si>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</si>
  <si>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</si>
  <si>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</si>
  <si>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</si>
  <si>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</si>
  <si>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</si>
  <si>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</si>
  <si>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</si>
  <si>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</si>
  <si>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</si>
  <si>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</si>
  <si>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</si>
  <si>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</si>
  <si>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</si>
  <si>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</si>
  <si>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</si>
  <si>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</si>
  <si>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</si>
  <si>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</si>
  <si>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</si>
  <si>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</si>
  <si>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</si>
  <si>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</si>
  <si>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</si>
  <si>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</si>
  <si>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</si>
  <si>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</si>
  <si>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</si>
  <si>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</si>
  <si>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</si>
  <si>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</si>
  <si>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</si>
  <si>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</si>
  <si>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</si>
  <si>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</si>
  <si>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</si>
  <si>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</si>
  <si>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</si>
  <si>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</si>
  <si>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</si>
  <si>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</si>
  <si>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</si>
  <si>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</si>
  <si>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</si>
  <si>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</si>
  <si>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</si>
  <si>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</si>
  <si>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</si>
  <si>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</si>
  <si>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</si>
  <si>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</si>
  <si>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</si>
  <si>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</si>
  <si>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</si>
  <si>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</si>
  <si>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</si>
  <si>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</si>
  <si>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</si>
  <si>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</si>
  <si>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</si>
  <si>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</si>
  <si>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</si>
  <si>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</si>
  <si>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</si>
  <si>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</si>
  <si>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</si>
  <si>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</si>
  <si>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</si>
  <si>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</si>
  <si>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</si>
  <si>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</si>
  <si>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</si>
  <si>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</si>
  <si>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</si>
  <si>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</si>
  <si>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</si>
  <si>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</si>
  <si>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</si>
  <si>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</si>
  <si>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</si>
  <si>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</si>
  <si>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</si>
  <si>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</si>
  <si>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</si>
  <si>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</si>
  <si>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</si>
  <si>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</si>
  <si>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</si>
  <si>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</si>
  <si>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</si>
  <si>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</si>
  <si>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</si>
  <si>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</si>
  <si>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</si>
  <si>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</si>
  <si>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</si>
  <si>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</si>
  <si>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</si>
  <si>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</si>
  <si>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</si>
  <si>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</si>
  <si>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</si>
  <si>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</si>
  <si>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</si>
  <si>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</si>
  <si>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</si>
  <si>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</si>
  <si>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</si>
  <si>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</si>
  <si>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</si>
  <si>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</si>
  <si>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</si>
  <si>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</si>
  <si>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</si>
  <si>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</si>
  <si>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</si>
  <si>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</si>
  <si>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</si>
  <si>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</si>
  <si>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</si>
  <si>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</si>
  <si>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</si>
  <si>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</si>
  <si>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</si>
  <si>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</si>
  <si>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</si>
  <si>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</si>
  <si>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</si>
  <si>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</si>
  <si>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</si>
  <si>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</si>
  <si>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</si>
  <si>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</si>
  <si>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</si>
  <si>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</si>
  <si>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</si>
  <si>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</si>
  <si>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</si>
  <si>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</si>
  <si>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</si>
  <si>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</si>
  <si>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</si>
  <si>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</si>
  <si>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</si>
  <si>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</si>
  <si>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</si>
  <si>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</si>
  <si>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</si>
  <si>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</si>
  <si>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</si>
  <si>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</si>
  <si>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</si>
  <si>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</si>
  <si>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</si>
  <si>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</si>
  <si>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</si>
  <si>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</si>
  <si>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</si>
  <si>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</si>
  <si>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</si>
  <si>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</si>
  <si>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</si>
  <si>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</si>
  <si>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</si>
  <si>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</si>
  <si>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</si>
  <si>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</si>
  <si>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</si>
  <si>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</si>
  <si>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</si>
  <si>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</si>
  <si>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</si>
  <si>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</si>
  <si>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</si>
  <si>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</si>
  <si>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</si>
  <si>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</si>
  <si>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</si>
  <si>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</si>
  <si>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</si>
  <si>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</si>
  <si>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</si>
  <si>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</si>
  <si>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</si>
  <si>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</si>
  <si>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</si>
  <si>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</si>
  <si>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</si>
  <si>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</si>
  <si>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</si>
  <si>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</si>
  <si>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</si>
  <si>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</si>
  <si>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</si>
  <si>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</si>
  <si>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</si>
  <si>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</si>
  <si>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</si>
  <si>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</si>
  <si>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</si>
  <si>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</si>
  <si>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</si>
  <si>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</si>
  <si>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</si>
  <si>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</si>
  <si>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</si>
  <si>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</si>
  <si>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</si>
  <si>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</si>
  <si>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</si>
  <si>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</si>
  <si>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</si>
  <si>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</si>
  <si>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</si>
  <si>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</si>
  <si>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</si>
  <si>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</si>
  <si>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</si>
  <si>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</si>
  <si>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</si>
  <si>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</si>
  <si>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</si>
  <si>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</si>
  <si>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</si>
  <si>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</si>
  <si>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</si>
  <si>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</si>
  <si>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</si>
  <si>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</si>
  <si>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</si>
  <si>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</si>
  <si>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</si>
  <si>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</si>
  <si>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</si>
  <si>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</si>
  <si>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</si>
  <si>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</si>
  <si>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</si>
  <si>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</si>
  <si>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</si>
  <si>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</si>
  <si>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</si>
  <si>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</si>
  <si>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</si>
  <si>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</si>
  <si>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</si>
  <si>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</si>
  <si>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</si>
  <si>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</si>
  <si>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</si>
  <si>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</si>
  <si>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</si>
  <si>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</si>
  <si>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</si>
  <si>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</si>
  <si>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</si>
  <si>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</si>
  <si>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</si>
  <si>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</si>
  <si>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</si>
  <si>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</si>
  <si>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</si>
  <si>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</si>
  <si>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</si>
  <si>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</si>
  <si>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</si>
  <si>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</si>
  <si>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</si>
  <si>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</si>
  <si>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</si>
  <si>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</si>
  <si>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</si>
  <si>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</si>
  <si>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</si>
  <si>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</si>
  <si>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</si>
  <si>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</si>
  <si>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</si>
  <si>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</si>
  <si>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</si>
  <si>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</si>
  <si>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</si>
  <si>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</si>
  <si>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</si>
  <si>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</si>
  <si>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</si>
  <si>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</si>
  <si>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</si>
  <si>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</si>
  <si>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</si>
  <si>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</si>
  <si>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</si>
  <si>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</si>
  <si>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</si>
  <si>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</si>
  <si>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</si>
  <si>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</si>
  <si>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</si>
  <si>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</si>
  <si>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</si>
  <si>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</si>
  <si>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</si>
  <si>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</si>
  <si>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</si>
  <si>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</si>
  <si>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</si>
  <si>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</si>
  <si>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</si>
  <si>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</si>
  <si>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</si>
  <si>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</si>
  <si>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</si>
  <si>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</si>
  <si>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</si>
  <si>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</si>
  <si>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</si>
  <si>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</si>
  <si>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</si>
  <si>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</si>
  <si>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</si>
  <si>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</si>
  <si>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</si>
  <si>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</si>
  <si>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</si>
  <si>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</si>
  <si>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</si>
  <si>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</si>
  <si>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</si>
  <si>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</si>
  <si>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</si>
  <si>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</si>
  <si>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</si>
  <si>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</si>
  <si>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</si>
  <si>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</si>
  <si>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</si>
  <si>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</si>
  <si>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</si>
  <si>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</si>
  <si>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</si>
  <si>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</si>
  <si>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</si>
  <si>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</si>
  <si>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</si>
  <si>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</si>
  <si>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</si>
  <si>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</si>
  <si>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</si>
  <si>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</si>
  <si>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</si>
  <si>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</si>
  <si>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</si>
  <si>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</si>
  <si>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</si>
  <si>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</si>
  <si>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</si>
  <si>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</si>
  <si>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</si>
  <si>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</si>
  <si>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</si>
  <si>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</si>
  <si>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</si>
  <si>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</si>
  <si>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</si>
  <si>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</si>
  <si>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</si>
  <si>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</si>
  <si>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</si>
  <si>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</si>
  <si>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</si>
  <si>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</si>
  <si>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</si>
  <si>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</si>
  <si>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</si>
  <si>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</si>
  <si>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</si>
  <si>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</si>
  <si>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</si>
  <si>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</si>
  <si>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</si>
  <si>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</si>
  <si>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</si>
  <si>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</si>
  <si>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</si>
  <si>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</si>
  <si>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</si>
  <si>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</si>
  <si>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</si>
  <si>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</si>
  <si>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</si>
  <si>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</si>
  <si>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</si>
  <si>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</si>
  <si>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</si>
  <si>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</si>
  <si>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</si>
  <si>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</si>
  <si>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</si>
  <si>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</si>
  <si>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</si>
  <si>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</si>
  <si>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</si>
  <si>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</si>
  <si>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</si>
  <si>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</si>
  <si>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</si>
  <si>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</si>
  <si>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</si>
  <si>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</si>
  <si>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</si>
  <si>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</si>
  <si>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</si>
  <si>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</si>
  <si>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</si>
  <si>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</si>
  <si>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</si>
  <si>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</si>
  <si>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</si>
  <si>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</si>
  <si>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</si>
  <si>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</si>
  <si>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</si>
  <si>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</si>
  <si>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</si>
  <si>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</si>
  <si>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</si>
  <si>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</si>
  <si>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</si>
  <si>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</si>
  <si>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</si>
  <si>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</si>
  <si>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</si>
  <si>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</si>
  <si>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</si>
  <si>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</si>
  <si>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</si>
  <si>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</si>
  <si>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</si>
  <si>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</si>
  <si>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</si>
  <si>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</si>
  <si>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</si>
  <si>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</si>
  <si>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</si>
  <si>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</si>
  <si>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</si>
  <si>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</si>
  <si>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</si>
  <si>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</si>
  <si>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</si>
  <si>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</si>
  <si>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</si>
  <si>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</si>
  <si>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</si>
  <si>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</si>
  <si>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</si>
  <si>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</si>
  <si>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</si>
  <si>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</si>
  <si>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</si>
  <si>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</si>
  <si>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</si>
  <si>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</si>
  <si>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</si>
  <si>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</si>
  <si>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</si>
  <si>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</si>
  <si>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</si>
  <si>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</si>
  <si>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</si>
  <si>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</si>
  <si>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</si>
  <si>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</si>
  <si>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</si>
  <si>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</si>
  <si>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</si>
  <si>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</si>
  <si>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</si>
  <si>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</si>
  <si>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</si>
  <si>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</si>
  <si>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</si>
  <si>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</si>
  <si>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</si>
  <si>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</si>
  <si>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</si>
  <si>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</si>
  <si>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</si>
  <si>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</si>
  <si>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</si>
  <si>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</si>
  <si>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</si>
  <si>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</si>
  <si>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</si>
  <si>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</si>
  <si>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</si>
  <si>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</si>
  <si>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</si>
  <si>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</si>
  <si>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</si>
  <si>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</si>
  <si>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</si>
  <si>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</si>
  <si>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</si>
  <si>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</si>
  <si>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</si>
  <si>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</si>
  <si>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</si>
  <si>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</si>
  <si>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</si>
  <si>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</si>
  <si>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</si>
  <si>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</si>
  <si>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</si>
  <si>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</si>
  <si>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</si>
  <si>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</si>
  <si>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</si>
  <si>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</si>
  <si>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</si>
  <si>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</si>
  <si>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</si>
  <si>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</si>
  <si>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</si>
  <si>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</si>
  <si>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</si>
  <si>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</si>
  <si>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</si>
  <si>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</si>
  <si>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</si>
  <si>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</si>
  <si>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</si>
  <si>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</si>
  <si>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</si>
  <si>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</si>
  <si>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</si>
  <si>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</si>
  <si>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</si>
  <si>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</si>
  <si>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</si>
  <si>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</si>
  <si>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</si>
  <si>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</si>
  <si>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</si>
  <si>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</si>
  <si>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</si>
  <si>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</si>
  <si>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</si>
  <si>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</si>
  <si>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</si>
  <si>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</si>
  <si>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</si>
  <si>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</si>
  <si>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</si>
  <si>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</si>
  <si>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</si>
  <si>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</si>
  <si>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</si>
  <si>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</si>
  <si>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</si>
  <si>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</si>
  <si>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</si>
  <si>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</si>
  <si>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</si>
  <si>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</si>
  <si>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</si>
  <si>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</si>
  <si>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</si>
  <si>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</si>
  <si>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</si>
  <si>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</si>
  <si>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</si>
  <si>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</si>
  <si>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</si>
  <si>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</si>
  <si>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</si>
  <si>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</si>
  <si>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</si>
  <si>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</si>
  <si>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</si>
  <si>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</si>
  <si>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</si>
  <si>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</si>
  <si>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</si>
  <si>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</si>
  <si>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</si>
  <si>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</si>
  <si>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</si>
  <si>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</si>
  <si>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</si>
  <si>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</si>
  <si>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</si>
  <si>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</si>
  <si>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</si>
  <si>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</si>
  <si>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</si>
  <si>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</si>
  <si>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</si>
  <si>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</si>
  <si>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</si>
  <si>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</si>
  <si>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</si>
  <si>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</si>
  <si>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</si>
  <si>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</si>
  <si>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</si>
  <si>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</si>
  <si>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</si>
  <si>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</si>
  <si>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</si>
  <si>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</si>
  <si>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</si>
  <si>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</si>
  <si>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</si>
  <si>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</si>
  <si>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</si>
  <si>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</si>
  <si>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</si>
  <si>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</si>
  <si>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</si>
  <si>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</si>
  <si>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</si>
  <si>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</si>
  <si>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</si>
  <si>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</si>
  <si>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</si>
  <si>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</si>
  <si>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</si>
  <si>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</si>
  <si>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</si>
  <si>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</si>
  <si>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</si>
  <si>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</si>
  <si>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</si>
  <si>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</si>
  <si>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</si>
  <si>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</si>
  <si>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</si>
  <si>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</si>
  <si>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</si>
  <si>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</si>
  <si>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</si>
  <si>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</si>
  <si>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</si>
  <si>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</si>
  <si>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</si>
  <si>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</si>
  <si>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</si>
  <si>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</si>
  <si>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</si>
  <si>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</si>
  <si>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</si>
  <si>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</si>
  <si>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</si>
  <si>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</si>
  <si>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</si>
  <si>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</si>
  <si>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</si>
  <si>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</si>
  <si>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</si>
  <si>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</si>
  <si>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</si>
  <si>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</si>
  <si>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</si>
  <si>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</si>
  <si>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</si>
  <si>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</si>
  <si>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</si>
  <si>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</si>
  <si>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</si>
  <si>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</si>
  <si>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</si>
  <si>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</si>
  <si>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</si>
  <si>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</si>
  <si>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</si>
  <si>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</si>
  <si>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</si>
  <si>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</si>
  <si>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</si>
  <si>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</si>
  <si>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</si>
  <si>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</si>
  <si>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</si>
  <si>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</si>
  <si>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</si>
  <si>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</si>
  <si>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</si>
  <si>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</si>
  <si>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</si>
  <si>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</si>
  <si>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</si>
  <si>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</si>
  <si>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</si>
  <si>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</si>
  <si>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</si>
  <si>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</si>
  <si>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</si>
  <si>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</si>
  <si>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</si>
  <si>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</si>
  <si>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</si>
  <si>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</si>
  <si>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</si>
  <si>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</si>
  <si>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</si>
  <si>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</si>
  <si>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</si>
  <si>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</si>
  <si>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</si>
  <si>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</si>
  <si>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</si>
  <si>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</si>
  <si>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</si>
  <si>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</si>
  <si>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</si>
  <si>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</si>
  <si>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</si>
  <si>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</si>
  <si>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</si>
  <si>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</si>
  <si>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</si>
  <si>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</si>
  <si>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</si>
  <si>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</si>
  <si>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</si>
  <si>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</si>
  <si>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</si>
  <si>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</si>
  <si>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</si>
  <si>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</si>
  <si>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</si>
  <si>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</si>
  <si>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</si>
  <si>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</si>
  <si>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</si>
  <si>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</si>
  <si>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</si>
  <si>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</si>
  <si>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</si>
  <si>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</si>
  <si>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</si>
  <si>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</si>
  <si>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</si>
  <si>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</si>
  <si>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</si>
  <si>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</si>
  <si>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</si>
  <si>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</si>
  <si>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</si>
  <si>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</si>
  <si>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</si>
  <si>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</si>
  <si>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</si>
  <si>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</si>
  <si>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</si>
  <si>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</si>
  <si>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</si>
  <si>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</si>
  <si>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</si>
  <si>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</si>
  <si>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</si>
  <si>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</si>
  <si>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</si>
  <si>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</si>
  <si>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</si>
  <si>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</si>
  <si>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</si>
  <si>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</si>
  <si>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</si>
  <si>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</si>
  <si>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</si>
  <si>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</si>
  <si>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</si>
  <si>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</si>
  <si>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</si>
  <si>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</si>
  <si>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</si>
  <si>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</si>
  <si>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</si>
  <si>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</si>
  <si>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</si>
  <si>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</si>
  <si>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</si>
  <si>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</si>
  <si>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</si>
  <si>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</si>
  <si>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</si>
  <si>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</si>
  <si>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</si>
  <si>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</si>
  <si>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</si>
  <si>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</si>
  <si>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</si>
  <si>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</si>
  <si>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</si>
  <si>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</si>
  <si>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</si>
  <si>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</si>
  <si>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</si>
  <si>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</si>
  <si>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</si>
  <si>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</si>
  <si>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</si>
  <si>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</si>
  <si>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</si>
  <si>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</si>
  <si>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</si>
  <si>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</si>
  <si>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</si>
  <si>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</si>
  <si>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</si>
  <si>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</si>
  <si>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</si>
  <si>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</si>
  <si>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</si>
  <si>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</si>
  <si>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</si>
  <si>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</si>
  <si>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</si>
  <si>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</si>
  <si>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</si>
  <si>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</si>
  <si>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</si>
  <si>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</si>
  <si>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</si>
  <si>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</si>
  <si>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</si>
  <si>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</si>
  <si>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</si>
  <si>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</si>
  <si>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</si>
  <si>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</si>
  <si>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</si>
  <si>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</si>
  <si>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</si>
  <si>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</si>
  <si>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</si>
  <si>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</si>
  <si>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</si>
  <si>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</si>
  <si>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</si>
  <si>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</si>
  <si>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</si>
  <si>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</si>
  <si>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</si>
  <si>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</si>
  <si>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</si>
  <si>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</si>
  <si>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</si>
  <si>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</si>
  <si>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</si>
  <si>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</si>
  <si>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</si>
  <si>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</si>
  <si>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</si>
  <si>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</si>
  <si>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</si>
  <si>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</si>
  <si>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</si>
  <si>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</si>
  <si>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</si>
  <si>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</si>
  <si>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</si>
  <si>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</si>
  <si>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</si>
  <si>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</si>
  <si>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</si>
  <si>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</si>
  <si>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</si>
  <si>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</si>
  <si>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</si>
  <si>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</si>
  <si>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</si>
  <si>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</si>
  <si>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</si>
  <si>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</si>
  <si>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</si>
  <si>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</si>
  <si>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</si>
  <si>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</si>
  <si>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</si>
  <si>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</si>
  <si>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</si>
  <si>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</si>
  <si>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</si>
  <si>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</si>
  <si>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</si>
  <si>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</si>
  <si>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</si>
  <si>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</si>
  <si>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</si>
  <si>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</si>
  <si>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</si>
  <si>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</si>
  <si>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</si>
  <si>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</si>
  <si>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</si>
  <si>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</si>
  <si>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</si>
  <si>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</si>
  <si>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</si>
  <si>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</si>
  <si>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</si>
  <si>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</si>
  <si>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</si>
  <si>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</si>
  <si>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</si>
  <si>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</si>
  <si>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</si>
  <si>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</si>
  <si>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</si>
  <si>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</si>
  <si>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</si>
  <si>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</si>
  <si>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</si>
  <si>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</si>
  <si>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</si>
  <si>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</si>
  <si>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</si>
  <si>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</si>
  <si>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</si>
  <si>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</si>
  <si>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</si>
  <si>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</si>
  <si>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</si>
  <si>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</si>
  <si>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</si>
  <si>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</si>
  <si>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</si>
  <si>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</si>
  <si>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</si>
  <si>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</si>
  <si>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</si>
  <si>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</si>
  <si>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</si>
  <si>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</si>
  <si>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</si>
  <si>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</si>
  <si>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</si>
  <si>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</si>
  <si>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</si>
  <si>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</si>
  <si>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</si>
  <si>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</si>
  <si>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</si>
  <si>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</si>
  <si>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</si>
  <si>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</si>
  <si>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</si>
  <si>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</si>
  <si>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</si>
  <si>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</si>
  <si>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</si>
  <si>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</si>
  <si>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</si>
  <si>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</si>
  <si>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</si>
  <si>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</si>
  <si>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</si>
  <si>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</si>
  <si>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</si>
  <si>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</si>
  <si>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</si>
  <si>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</si>
  <si>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</si>
  <si>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</si>
  <si>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</si>
  <si>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</si>
  <si>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</si>
  <si>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</si>
  <si>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</si>
  <si>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</si>
  <si>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</si>
  <si>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</si>
  <si>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</si>
  <si>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</si>
  <si>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</si>
  <si>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</si>
  <si>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</si>
  <si>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</si>
  <si>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</si>
  <si>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</si>
  <si>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</si>
  <si>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</si>
  <si>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</si>
  <si>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</si>
  <si>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</si>
  <si>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</si>
  <si>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</si>
  <si>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</si>
  <si>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</si>
  <si>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</si>
  <si>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</si>
  <si>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</si>
  <si>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</si>
  <si>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</si>
  <si>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</si>
  <si>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</si>
  <si>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</si>
  <si>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</si>
  <si>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</si>
  <si>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</si>
  <si>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</si>
  <si>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</si>
  <si>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</si>
  <si>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</si>
  <si>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</si>
  <si>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</si>
  <si>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</si>
  <si>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</si>
  <si>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</si>
  <si>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</si>
  <si>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</si>
  <si>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</si>
  <si>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</si>
  <si>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</si>
  <si>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</si>
  <si>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</si>
  <si>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</si>
  <si>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</si>
  <si>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</si>
  <si>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</si>
  <si>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</si>
  <si>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</si>
  <si>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</si>
  <si>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</si>
  <si>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</si>
  <si>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</si>
  <si>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</si>
  <si>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</si>
  <si>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</si>
  <si>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</si>
  <si>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</si>
  <si>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</si>
  <si>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</si>
  <si>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</si>
  <si>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</si>
  <si>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</si>
  <si>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</si>
  <si>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</si>
  <si>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</si>
  <si>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</si>
  <si>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</si>
  <si>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</si>
  <si>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</si>
  <si>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</si>
  <si>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</si>
  <si>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</si>
  <si>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</si>
  <si>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</si>
  <si>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</si>
  <si>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</si>
  <si>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</si>
  <si>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</si>
  <si>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</si>
  <si>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</si>
  <si>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</si>
  <si>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</si>
  <si>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</si>
  <si>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</si>
  <si>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</si>
  <si>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</si>
  <si>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</si>
  <si>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</si>
  <si>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</si>
  <si>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</si>
  <si>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</si>
  <si>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</si>
  <si>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</si>
  <si>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</si>
  <si>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</si>
  <si>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</si>
  <si>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</si>
  <si>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</si>
  <si>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</si>
  <si>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</si>
  <si>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</si>
  <si>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</si>
  <si>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</si>
  <si>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</si>
  <si>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</si>
  <si>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</si>
  <si>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</si>
  <si>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</si>
  <si>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</si>
  <si>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</si>
  <si>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</si>
  <si>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</si>
  <si>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</si>
  <si>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</si>
  <si>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</si>
  <si>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</si>
  <si>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</si>
  <si>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</si>
  <si>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</si>
  <si>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</si>
  <si>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</si>
  <si>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</si>
  <si>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</si>
  <si>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</si>
  <si>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</si>
  <si>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</si>
  <si>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</si>
  <si>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</si>
  <si>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</si>
  <si>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</si>
  <si>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</si>
  <si>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</si>
  <si>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</si>
  <si>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</si>
  <si>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</si>
  <si>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</si>
  <si>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</si>
  <si>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</si>
  <si>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</si>
  <si>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</si>
  <si>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</si>
  <si>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</si>
  <si>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</si>
  <si>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</si>
  <si>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</si>
  <si>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</si>
  <si>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</si>
  <si>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</si>
  <si>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</si>
  <si>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</si>
  <si>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</si>
  <si>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</si>
  <si>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</si>
  <si>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</si>
  <si>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</si>
  <si>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</si>
  <si>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</si>
  <si>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</si>
  <si>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</si>
  <si>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</si>
  <si>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</si>
  <si>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</si>
  <si>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</si>
  <si>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</si>
  <si>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</si>
  <si>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</si>
  <si>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</si>
  <si>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</si>
  <si>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</si>
  <si>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</si>
  <si>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</si>
  <si>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</si>
  <si>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</si>
  <si>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</si>
  <si>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</si>
  <si>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</si>
  <si>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</si>
  <si>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</si>
  <si>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</si>
  <si>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</si>
  <si>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</si>
  <si>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</si>
  <si>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</si>
  <si>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</si>
  <si>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</si>
  <si>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</si>
  <si>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</si>
  <si>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</si>
  <si>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</si>
  <si>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</si>
  <si>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</si>
  <si>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</si>
  <si>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</si>
  <si>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</si>
  <si>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</si>
  <si>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</si>
  <si>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</si>
  <si>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</si>
  <si>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</si>
  <si>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</si>
  <si>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</si>
  <si>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</si>
  <si>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</si>
  <si>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</si>
  <si>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</si>
  <si>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</si>
  <si>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</si>
  <si>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</si>
  <si>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</si>
  <si>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</si>
  <si>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</si>
  <si>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</si>
  <si>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</si>
  <si>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</si>
  <si>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</si>
  <si>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</si>
  <si>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</si>
  <si>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</si>
  <si>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</si>
  <si>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</si>
  <si>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</si>
  <si>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</si>
  <si>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</si>
  <si>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</si>
  <si>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</si>
  <si>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</si>
  <si>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</si>
  <si>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</si>
  <si>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</si>
  <si>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</si>
  <si>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</si>
  <si>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</si>
  <si>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</si>
  <si>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</si>
  <si>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</si>
  <si>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</si>
  <si>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</si>
  <si>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</si>
  <si>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</si>
  <si>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</si>
  <si>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</si>
  <si>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</si>
  <si>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</si>
  <si>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</si>
  <si>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</si>
  <si>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</si>
  <si>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</si>
  <si>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</si>
  <si>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</si>
  <si>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</si>
  <si>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</si>
  <si>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</si>
  <si>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</si>
  <si>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</si>
  <si>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</si>
  <si>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</si>
  <si>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</si>
  <si>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</si>
  <si>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</si>
  <si>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</si>
  <si>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</si>
  <si>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</si>
  <si>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</si>
  <si>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</si>
  <si>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</si>
  <si>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</si>
  <si>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</si>
  <si>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</si>
  <si>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</si>
  <si>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</si>
  <si>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</si>
  <si>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</si>
  <si>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</si>
  <si>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</si>
  <si>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</si>
  <si>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</si>
  <si>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</si>
  <si>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</si>
  <si>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</si>
  <si>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</si>
  <si>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</si>
  <si>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</si>
  <si>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</si>
  <si>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</si>
  <si>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</si>
  <si>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</si>
  <si>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</si>
  <si>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</si>
  <si>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</si>
  <si>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</si>
  <si>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</si>
  <si>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</si>
  <si>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</si>
  <si>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</si>
  <si>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</si>
  <si>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</si>
  <si>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</si>
  <si>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</si>
  <si>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</si>
  <si>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</si>
  <si>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</si>
  <si>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</si>
  <si>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</si>
  <si>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</si>
  <si>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</si>
  <si>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</si>
  <si>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</si>
  <si>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</si>
  <si>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</si>
  <si>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</si>
  <si>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</si>
  <si>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</si>
  <si>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</si>
  <si>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</si>
  <si>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</si>
  <si>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</si>
  <si>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</si>
  <si>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</si>
  <si>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</si>
  <si>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</si>
  <si>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</si>
  <si>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</si>
  <si>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</si>
  <si>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</si>
  <si>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</si>
  <si>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</si>
  <si>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</si>
  <si>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</si>
  <si>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</si>
  <si>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</si>
  <si>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</si>
  <si>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</si>
  <si>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</si>
  <si>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</si>
  <si>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</si>
  <si>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</si>
  <si>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</si>
  <si>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</si>
  <si>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</si>
  <si>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</si>
  <si>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</si>
  <si>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</si>
  <si>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</si>
  <si>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</si>
  <si>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</si>
  <si>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</si>
  <si>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</si>
  <si>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</si>
  <si>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</si>
  <si>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</si>
  <si>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</si>
  <si>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</si>
  <si>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</si>
  <si>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</si>
  <si>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</si>
  <si>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</si>
  <si>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</si>
  <si>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</si>
  <si>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</si>
  <si>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</si>
  <si>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</si>
  <si>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</si>
  <si>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</si>
  <si>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</si>
  <si>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</si>
  <si>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</si>
  <si>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</si>
  <si>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</si>
  <si>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</si>
  <si>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</si>
  <si>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</si>
  <si>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</si>
  <si>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</si>
  <si>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</si>
  <si>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</si>
  <si>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</si>
  <si>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</si>
  <si>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</si>
  <si>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</si>
  <si>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</si>
  <si>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</si>
  <si>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</si>
  <si>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</si>
  <si>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</si>
  <si>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</si>
  <si>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</si>
  <si>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</si>
  <si>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</si>
  <si>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</si>
  <si>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</si>
  <si>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</si>
  <si>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</si>
  <si>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</si>
  <si>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</si>
  <si>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</si>
  <si>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</si>
  <si>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</si>
  <si>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</si>
  <si>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</si>
  <si>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</si>
  <si>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</si>
  <si>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</si>
  <si>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</si>
  <si>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</si>
  <si>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</si>
  <si>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</si>
  <si>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</si>
  <si>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</si>
  <si>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</si>
  <si>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</si>
  <si>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</si>
  <si>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</si>
  <si>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</si>
  <si>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</si>
  <si>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</si>
  <si>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</si>
  <si>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</si>
  <si>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</si>
  <si>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</si>
  <si>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</si>
  <si>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</si>
  <si>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</si>
  <si>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</si>
  <si>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</si>
  <si>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</si>
  <si>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</si>
  <si>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</si>
  <si>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</si>
  <si>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</si>
  <si>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</si>
  <si>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</si>
  <si>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</si>
  <si>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</si>
  <si>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</si>
  <si>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</si>
  <si>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</si>
  <si>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</si>
  <si>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</si>
  <si>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</si>
  <si>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</si>
  <si>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</si>
  <si>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</si>
  <si>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</si>
  <si>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</si>
  <si>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</si>
  <si>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</si>
  <si>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</si>
  <si>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</si>
  <si>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</si>
  <si>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</si>
  <si>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</si>
  <si>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</si>
  <si>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</si>
  <si>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</si>
  <si>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</si>
  <si>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</si>
  <si>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</si>
  <si>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</si>
  <si>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</si>
  <si>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</si>
  <si>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</si>
  <si>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</si>
  <si>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</si>
  <si>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</si>
  <si>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</si>
  <si>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</si>
  <si>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</si>
  <si>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</si>
  <si>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</si>
  <si>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</si>
  <si>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</si>
  <si>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</si>
  <si>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</si>
  <si>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</si>
  <si>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</si>
  <si>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</si>
  <si>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</si>
  <si>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</si>
  <si>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</si>
  <si>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</si>
  <si>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</si>
  <si>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</si>
  <si>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</si>
  <si>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</si>
  <si>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</si>
  <si>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</si>
  <si>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</si>
  <si>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</si>
  <si>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</si>
  <si>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</si>
  <si>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</si>
  <si>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</si>
  <si>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</si>
  <si>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</si>
  <si>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</si>
  <si>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</si>
  <si>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</si>
  <si>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</si>
  <si>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</si>
  <si>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</si>
  <si>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</si>
  <si>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</si>
  <si>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</si>
  <si>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</si>
  <si>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</si>
  <si>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</si>
  <si>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</si>
  <si>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</si>
  <si>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</si>
  <si>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</si>
  <si>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</si>
  <si>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</si>
  <si>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</si>
  <si>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</si>
  <si>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</si>
  <si>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</si>
  <si>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</si>
  <si>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</si>
  <si>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</si>
  <si>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</si>
  <si>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</si>
  <si>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</si>
  <si>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</si>
  <si>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</si>
  <si>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</si>
  <si>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</si>
  <si>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</si>
  <si>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</si>
  <si>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</si>
  <si>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</si>
  <si>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</si>
  <si>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</si>
  <si>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</si>
  <si>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</si>
  <si>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</si>
  <si>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</si>
  <si>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</si>
  <si>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</si>
  <si>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</si>
  <si>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</si>
  <si>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</si>
  <si>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</si>
  <si>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</si>
  <si>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</si>
  <si>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</si>
  <si>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</si>
  <si>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</si>
  <si>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</si>
  <si>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</si>
  <si>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</si>
  <si>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</si>
  <si>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</si>
  <si>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</si>
  <si>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</si>
  <si>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</si>
  <si>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</si>
  <si>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</si>
  <si>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</si>
  <si>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</si>
  <si>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</si>
  <si>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</si>
  <si>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</si>
  <si>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</si>
  <si>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</si>
  <si>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</si>
  <si>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</si>
  <si>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</si>
  <si>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</si>
  <si>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</si>
  <si>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</si>
  <si>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</si>
  <si>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</si>
  <si>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</si>
  <si>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</si>
  <si>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</si>
  <si>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</si>
  <si>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</si>
  <si>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</si>
  <si>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</si>
  <si>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</si>
  <si>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</si>
  <si>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</si>
  <si>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</si>
  <si>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</si>
  <si>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</si>
  <si>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</si>
  <si>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</si>
  <si>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</si>
  <si>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</si>
  <si>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</si>
  <si>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</si>
  <si>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</si>
  <si>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</si>
  <si>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</si>
  <si>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</si>
  <si>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</si>
  <si>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</si>
  <si>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</si>
  <si>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</si>
  <si>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</si>
  <si>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</si>
  <si>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</si>
  <si>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</si>
  <si>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</si>
  <si>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</si>
  <si>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</si>
  <si>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</si>
  <si>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</si>
  <si>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</si>
  <si>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</si>
  <si>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</si>
  <si>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</si>
  <si>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</si>
  <si>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</si>
  <si>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</si>
  <si>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</si>
  <si>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</si>
  <si>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</si>
  <si>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</si>
  <si>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</si>
  <si>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</si>
  <si>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</si>
  <si>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</si>
  <si>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</si>
  <si>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</si>
  <si>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</si>
  <si>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</si>
  <si>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</si>
  <si>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</si>
  <si>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</si>
  <si>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</si>
  <si>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</si>
  <si>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</si>
  <si>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</si>
  <si>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</si>
  <si>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</si>
  <si>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</si>
  <si>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</si>
  <si>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</si>
  <si>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</si>
  <si>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</si>
  <si>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</si>
  <si>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</si>
  <si>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</si>
  <si>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</si>
  <si>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</si>
  <si>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</si>
  <si>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</si>
  <si>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</si>
  <si>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</si>
  <si>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</si>
  <si>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</si>
  <si>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</si>
  <si>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</si>
  <si>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</si>
  <si>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</si>
  <si>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</si>
  <si>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</si>
  <si>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</si>
  <si>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</si>
  <si>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</si>
  <si>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</si>
  <si>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</si>
  <si>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</si>
  <si>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</si>
  <si>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</si>
  <si>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</si>
  <si>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</si>
  <si>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</si>
  <si>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</si>
  <si>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</si>
  <si>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</si>
  <si>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</si>
  <si>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</si>
  <si>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</si>
  <si>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</si>
  <si>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</si>
  <si>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</si>
  <si>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</si>
  <si>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</si>
  <si>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</si>
  <si>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</si>
  <si>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</si>
  <si>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</si>
  <si>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</si>
  <si>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</si>
  <si>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</si>
  <si>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</si>
  <si>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</si>
  <si>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</si>
  <si>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</si>
  <si>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</si>
  <si>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</si>
  <si>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</si>
  <si>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</si>
  <si>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</si>
  <si>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</si>
  <si>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</si>
  <si>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</si>
  <si>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</si>
  <si>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</si>
  <si>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</si>
  <si>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</si>
  <si>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</si>
  <si>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</si>
  <si>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</si>
  <si>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</si>
  <si>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</si>
  <si>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</si>
  <si>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</si>
  <si>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</si>
  <si>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</si>
  <si>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</si>
  <si>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</si>
  <si>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</si>
  <si>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</si>
  <si>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</si>
  <si>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</si>
  <si>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</si>
  <si>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</si>
  <si>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</si>
  <si>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</si>
  <si>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</si>
  <si>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</si>
  <si>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</si>
  <si>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</si>
  <si>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</si>
  <si>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</si>
  <si>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</si>
  <si>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</si>
  <si>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</si>
  <si>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</si>
  <si>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</si>
  <si>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</si>
  <si>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</si>
  <si>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</si>
  <si>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</si>
  <si>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</si>
  <si>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</si>
  <si>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</si>
  <si>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</si>
  <si>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</si>
  <si>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</si>
  <si>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</si>
  <si>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</si>
  <si>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</si>
  <si>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</si>
  <si>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</si>
  <si>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</si>
  <si>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</si>
  <si>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</si>
  <si>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</si>
  <si>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</si>
  <si>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</si>
  <si>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</si>
  <si>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</si>
  <si>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</si>
  <si>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</si>
  <si>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</si>
  <si>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</si>
  <si>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</si>
  <si>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</si>
  <si>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</si>
  <si>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</si>
  <si>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</si>
  <si>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</si>
  <si>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</si>
  <si>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</si>
  <si>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</si>
  <si>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</si>
  <si>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</si>
  <si>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</si>
  <si>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</si>
  <si>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</si>
  <si>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</si>
  <si>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</si>
  <si>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</si>
  <si>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</si>
  <si>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</si>
  <si>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</si>
  <si>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</si>
  <si>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</si>
  <si>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</si>
  <si>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</si>
  <si>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</si>
  <si>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</si>
  <si>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</si>
  <si>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</si>
  <si>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</si>
  <si>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</si>
  <si>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</si>
  <si>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</si>
  <si>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</si>
  <si>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</si>
  <si>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</si>
  <si>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</si>
  <si>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</si>
  <si>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</si>
  <si>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</si>
  <si>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</si>
  <si>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</si>
  <si>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</si>
  <si>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</si>
  <si>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</si>
  <si>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</si>
  <si>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</si>
  <si>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</si>
  <si>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</si>
  <si>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</si>
  <si>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</si>
  <si>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</si>
  <si>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</si>
  <si>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</si>
  <si>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</si>
  <si>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</si>
  <si>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</si>
  <si>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</si>
  <si>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</si>
  <si>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</si>
  <si>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</si>
  <si>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</si>
  <si>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</si>
  <si>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</si>
  <si>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</si>
  <si>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</si>
  <si>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</si>
  <si>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</si>
  <si>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</si>
  <si>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</si>
  <si>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</si>
  <si>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</si>
  <si>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</si>
  <si>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</si>
  <si>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</si>
  <si>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</si>
  <si>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</si>
  <si>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</si>
  <si>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</si>
  <si>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</si>
  <si>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</si>
  <si>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</si>
  <si>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</si>
  <si>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</si>
  <si>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</si>
  <si>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</si>
  <si>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</si>
  <si>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</si>
  <si>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</si>
  <si>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</si>
  <si>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</si>
  <si>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</si>
  <si>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</si>
  <si>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</si>
  <si>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</si>
  <si>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</si>
  <si>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</si>
  <si>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</si>
  <si>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</si>
  <si>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</si>
  <si>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</si>
  <si>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</si>
  <si>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</si>
  <si>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</si>
  <si>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</si>
  <si>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</si>
  <si>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</si>
  <si>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</si>
  <si>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</si>
  <si>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</si>
  <si>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</si>
  <si>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</si>
  <si>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</si>
  <si>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</si>
  <si>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</si>
  <si>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</si>
  <si>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</si>
  <si>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</si>
  <si>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</si>
  <si>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</si>
  <si>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</si>
  <si>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</si>
  <si>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</si>
  <si>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</si>
  <si>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</si>
  <si>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</si>
  <si>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</si>
  <si>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</si>
  <si>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</si>
  <si>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</si>
  <si>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</si>
  <si>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</si>
  <si>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</si>
  <si>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</si>
  <si>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</si>
  <si>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</si>
  <si>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</si>
  <si>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</si>
  <si>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</si>
  <si>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</si>
  <si>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</si>
  <si>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</si>
  <si>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</si>
  <si>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</si>
  <si>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</si>
  <si>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</si>
  <si>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</si>
  <si>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</si>
  <si>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</si>
  <si>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</si>
  <si>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</si>
  <si>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</si>
  <si>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</si>
  <si>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</si>
  <si>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</si>
  <si>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</si>
  <si>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</si>
  <si>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</si>
  <si>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</si>
  <si>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</si>
  <si>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</si>
  <si>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</si>
  <si>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</si>
  <si>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</si>
  <si>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</si>
  <si>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</si>
  <si>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</si>
  <si>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</si>
  <si>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</si>
  <si>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</si>
  <si>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</si>
  <si>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</si>
  <si>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</si>
  <si>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</si>
  <si>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</si>
  <si>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</si>
  <si>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</si>
  <si>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</si>
  <si>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</si>
  <si>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</si>
  <si>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</si>
  <si>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</si>
  <si>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</si>
  <si>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</si>
  <si>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</si>
  <si>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</si>
  <si>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</si>
  <si>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</si>
  <si>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</si>
  <si>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</si>
  <si>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</si>
  <si>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</si>
  <si>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</si>
  <si>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</si>
  <si>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</si>
  <si>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</si>
  <si>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</si>
  <si>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</si>
  <si>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</si>
  <si>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</si>
  <si>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</si>
  <si>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</si>
  <si>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</si>
  <si>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</si>
  <si>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</si>
  <si>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</si>
  <si>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</si>
  <si>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</si>
  <si>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</si>
  <si>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</si>
  <si>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</si>
  <si>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</si>
  <si>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</si>
  <si>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</si>
  <si>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</si>
  <si>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</si>
  <si>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</si>
  <si>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</si>
  <si>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</si>
  <si>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</si>
  <si>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</si>
  <si>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</si>
  <si>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</si>
  <si>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</si>
  <si>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</si>
  <si>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</si>
  <si>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</si>
  <si>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</si>
  <si>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</si>
  <si>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</si>
  <si>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</si>
  <si>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</si>
  <si>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</si>
  <si>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</si>
  <si>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</si>
  <si>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</si>
  <si>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</si>
  <si>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</si>
  <si>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</si>
  <si>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</si>
  <si>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</si>
  <si>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</si>
  <si>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</si>
  <si>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</si>
  <si>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</si>
  <si>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</si>
  <si>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</si>
  <si>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</si>
  <si>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</si>
  <si>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</si>
  <si>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</si>
  <si>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</si>
  <si>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</si>
  <si>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</si>
  <si>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</si>
  <si>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</si>
  <si>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</si>
  <si>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</si>
  <si>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</si>
  <si>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</si>
  <si>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</si>
  <si>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</si>
  <si>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</si>
  <si>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</si>
  <si>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</si>
  <si>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</si>
  <si>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</si>
  <si>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</si>
  <si>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</si>
  <si>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</si>
  <si>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</si>
  <si>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</si>
  <si>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</si>
  <si>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</si>
  <si>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</si>
  <si>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</si>
  <si>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</si>
  <si>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</si>
  <si>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</si>
  <si>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</si>
  <si>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</si>
  <si>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</si>
  <si>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</si>
  <si>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</si>
  <si>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</si>
  <si>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</si>
  <si>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</si>
  <si>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</si>
  <si>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</si>
  <si>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</si>
  <si>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</si>
  <si>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</si>
  <si>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</si>
  <si>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</si>
  <si>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</si>
  <si>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</si>
  <si>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</si>
  <si>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</si>
  <si>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</si>
  <si>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</si>
  <si>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</si>
  <si>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</si>
  <si>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</si>
  <si>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</si>
  <si>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</si>
  <si>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</si>
  <si>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</si>
  <si>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</si>
  <si>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</si>
  <si>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</si>
  <si>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</si>
  <si>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</si>
  <si>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</si>
  <si>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</si>
  <si>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</si>
  <si>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</si>
  <si>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</si>
  <si>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</si>
  <si>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</si>
  <si>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</si>
  <si>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</si>
  <si>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</si>
  <si>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</si>
  <si>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</si>
  <si>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</si>
  <si>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</si>
  <si>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</si>
  <si>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</si>
  <si>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</si>
  <si>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</si>
  <si>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</si>
  <si>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</si>
  <si>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</si>
  <si>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</si>
  <si>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</si>
  <si>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</si>
  <si>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</si>
  <si>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</si>
  <si>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</si>
  <si>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</si>
  <si>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</si>
  <si>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</si>
  <si>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</si>
  <si>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</si>
  <si>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</si>
  <si>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</si>
  <si>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</si>
  <si>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</si>
  <si>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</si>
  <si>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</si>
  <si>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</si>
  <si>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</si>
  <si>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</si>
  <si>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</si>
  <si>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</si>
  <si>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</si>
  <si>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</si>
  <si>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</si>
  <si>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</si>
  <si>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</si>
  <si>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</si>
  <si>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</si>
  <si>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</si>
  <si>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</si>
  <si>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</si>
  <si>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</si>
  <si>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</si>
  <si>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</si>
  <si>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</si>
  <si>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</si>
  <si>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</si>
  <si>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</si>
  <si>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</si>
  <si>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</si>
  <si>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</si>
  <si>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</si>
  <si>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</si>
  <si>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</si>
  <si>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</si>
  <si>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</si>
  <si>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</si>
  <si>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</si>
  <si>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</si>
  <si>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</si>
  <si>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</si>
  <si>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</si>
  <si>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</si>
  <si>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</si>
  <si>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</si>
  <si>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</si>
  <si>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</si>
  <si>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</si>
  <si>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</si>
  <si>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</si>
  <si>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</si>
  <si>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</si>
  <si>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</si>
  <si>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</si>
  <si>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</si>
  <si>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</si>
  <si>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</si>
  <si>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</si>
  <si>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</si>
  <si>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</si>
  <si>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</si>
  <si>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</si>
  <si>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</si>
  <si>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</si>
  <si>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</si>
  <si>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</si>
  <si>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</si>
  <si>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</si>
  <si>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</si>
  <si>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</si>
  <si>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</si>
  <si>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</si>
  <si>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</si>
  <si>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</si>
  <si>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</si>
  <si>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</si>
  <si>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</si>
  <si>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</si>
  <si>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</si>
  <si>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</si>
  <si>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</si>
  <si>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</si>
  <si>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</si>
  <si>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</si>
  <si>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</si>
  <si>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</si>
  <si>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</si>
  <si>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</si>
  <si>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</si>
  <si>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</si>
  <si>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</si>
  <si>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</si>
  <si>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</si>
  <si>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</si>
  <si>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</si>
  <si>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</si>
  <si>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</si>
  <si>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</si>
  <si>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</si>
  <si>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</si>
  <si>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</si>
  <si>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</si>
  <si>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</si>
  <si>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</si>
  <si>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</si>
  <si>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</si>
  <si>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</si>
  <si>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</si>
  <si>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</si>
  <si>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</si>
  <si>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</si>
  <si>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</si>
  <si>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</si>
  <si>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</si>
  <si>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</si>
  <si>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</si>
  <si>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</si>
  <si>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</si>
  <si>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</si>
  <si>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</si>
  <si>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</si>
  <si>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</si>
  <si>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</si>
  <si>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</si>
  <si>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</si>
  <si>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</si>
  <si>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</si>
  <si>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</si>
  <si>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</si>
  <si>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</si>
  <si>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</si>
  <si>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</si>
  <si>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</si>
  <si>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</si>
  <si>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</si>
  <si>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</si>
  <si>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</si>
  <si>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</si>
  <si>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</si>
  <si>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</si>
  <si>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</si>
  <si>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</si>
  <si>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</si>
  <si>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</si>
  <si>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</si>
  <si>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</si>
  <si>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</si>
  <si>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</si>
  <si>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</si>
  <si>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</si>
  <si>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</si>
  <si>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</si>
  <si>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</si>
  <si>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</si>
  <si>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</si>
  <si>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</si>
  <si>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</si>
  <si>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</si>
  <si>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</si>
  <si>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</si>
  <si>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</si>
  <si>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</si>
  <si>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</si>
  <si>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</si>
  <si>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</si>
  <si>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</si>
  <si>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</si>
  <si>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</si>
  <si>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</si>
  <si>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</si>
  <si>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</si>
  <si>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</si>
  <si>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</si>
  <si>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</si>
  <si>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</si>
  <si>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</si>
  <si>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</si>
  <si>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</si>
  <si>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</si>
  <si>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</si>
  <si>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</si>
  <si>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</si>
  <si>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</si>
  <si>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</si>
  <si>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</si>
  <si>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</si>
  <si>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</si>
  <si>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</si>
  <si>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</si>
  <si>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</si>
  <si>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</si>
  <si>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</si>
  <si>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</si>
  <si>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</si>
  <si>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</si>
  <si>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</si>
  <si>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</si>
  <si>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</si>
  <si>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</si>
  <si>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</si>
  <si>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</si>
  <si>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</si>
  <si>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</si>
  <si>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</si>
  <si>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</si>
  <si>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</si>
  <si>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</si>
  <si>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</si>
  <si>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</si>
  <si>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</si>
  <si>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</si>
  <si>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</si>
  <si>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</si>
  <si>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</si>
  <si>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</si>
  <si>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</si>
  <si>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</si>
  <si>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</si>
  <si>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</si>
  <si>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</si>
  <si>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</si>
  <si>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</si>
  <si>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</si>
  <si>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</si>
  <si>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</si>
  <si>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</si>
  <si>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</si>
  <si>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</si>
  <si>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</si>
  <si>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</si>
  <si>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</si>
  <si>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</si>
  <si>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</si>
  <si>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</si>
  <si>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</si>
  <si>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</si>
  <si>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</si>
  <si>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</si>
  <si>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</si>
  <si>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</si>
  <si>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</si>
  <si>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</si>
  <si>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</si>
  <si>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</si>
  <si>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</si>
  <si>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</si>
  <si>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</si>
  <si>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</si>
  <si>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</si>
  <si>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</si>
  <si>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</si>
  <si>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</si>
  <si>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</si>
  <si>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</si>
  <si>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</si>
  <si>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</si>
  <si>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</si>
  <si>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</si>
  <si>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</si>
  <si>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</si>
  <si>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</si>
  <si>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</si>
  <si>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</si>
  <si>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</si>
  <si>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</si>
  <si>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</si>
  <si>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</si>
  <si>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</si>
  <si>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</si>
  <si>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</si>
  <si>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</si>
  <si>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</si>
  <si>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</si>
  <si>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</si>
  <si>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</si>
  <si>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</si>
  <si>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</si>
  <si>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</si>
  <si>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</si>
  <si>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</si>
  <si>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</si>
  <si>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</si>
  <si>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</si>
  <si>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</si>
  <si>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</si>
  <si>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</si>
  <si>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</si>
  <si>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</si>
  <si>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</si>
  <si>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</si>
  <si>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</si>
  <si>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</si>
  <si>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</si>
  <si>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</si>
  <si>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</si>
  <si>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</si>
  <si>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</si>
  <si>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</si>
  <si>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</si>
  <si>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</si>
  <si>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</si>
  <si>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</si>
  <si>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</si>
  <si>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</si>
  <si>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</si>
  <si>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</si>
  <si>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</si>
  <si>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</si>
  <si>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</si>
  <si>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</si>
  <si>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</si>
  <si>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</si>
  <si>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</si>
  <si>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</si>
  <si>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</si>
  <si>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</si>
  <si>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</si>
  <si>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</si>
  <si>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</si>
  <si>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</si>
  <si>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</si>
  <si>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</si>
  <si>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</si>
  <si>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</si>
  <si>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</si>
  <si>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</si>
  <si>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</si>
  <si>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</si>
  <si>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</si>
  <si>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</si>
  <si>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</si>
  <si>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</si>
  <si>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</si>
  <si>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</si>
  <si>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</si>
  <si>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</si>
  <si>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</si>
  <si>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</si>
  <si>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</si>
  <si>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</si>
  <si>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</si>
  <si>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</si>
  <si>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</si>
  <si>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</si>
  <si>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</si>
  <si>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</si>
  <si>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</si>
  <si>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</si>
  <si>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</si>
  <si>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</si>
  <si>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</si>
  <si>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</si>
  <si>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</si>
  <si>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</si>
  <si>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</si>
  <si>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</si>
  <si>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</si>
  <si>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</si>
  <si>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</si>
  <si>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</si>
  <si>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</si>
  <si>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</si>
  <si>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</si>
  <si>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</si>
  <si>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</si>
  <si>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</si>
  <si>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</si>
  <si>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</si>
  <si>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</si>
  <si>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</si>
  <si>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</si>
  <si>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</si>
  <si>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</si>
  <si>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</si>
  <si>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</si>
  <si>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</si>
  <si>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</si>
  <si>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</si>
  <si>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</si>
  <si>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</si>
  <si>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</si>
  <si>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</si>
  <si>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</si>
  <si>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</si>
  <si>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</si>
  <si>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</si>
  <si>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</si>
  <si>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</si>
  <si>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</si>
  <si>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</si>
  <si>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</si>
  <si>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</si>
  <si>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</si>
  <si>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</si>
  <si>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</si>
  <si>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</si>
  <si>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</si>
  <si>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</si>
  <si>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</si>
  <si>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</si>
  <si>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</si>
  <si>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</si>
  <si>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</si>
  <si>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</si>
  <si>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</si>
  <si>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</si>
  <si>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</si>
  <si>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</si>
  <si>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</si>
  <si>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</si>
  <si>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</si>
  <si>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</si>
  <si>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</si>
  <si>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</si>
  <si>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</si>
  <si>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</si>
  <si>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</si>
  <si>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</si>
  <si>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</si>
  <si>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</si>
  <si>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</si>
  <si>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</si>
  <si>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</si>
  <si>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</si>
  <si>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</si>
  <si>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</si>
  <si>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</si>
  <si>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</si>
  <si>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</si>
  <si>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</si>
  <si>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</si>
  <si>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</si>
  <si>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</si>
  <si>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</si>
  <si>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</si>
  <si>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</si>
  <si>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</si>
  <si>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</si>
  <si>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</si>
  <si>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</si>
  <si>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</si>
  <si>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</si>
  <si>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</si>
  <si>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</si>
  <si>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</si>
  <si>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</si>
  <si>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</si>
  <si>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</si>
  <si>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</si>
  <si>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</si>
  <si>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</si>
  <si>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</si>
  <si>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</si>
  <si>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</si>
  <si>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</si>
  <si>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</si>
  <si>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</si>
  <si>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</si>
  <si>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</si>
  <si>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</si>
  <si>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</si>
  <si>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</si>
  <si>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</si>
  <si>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</si>
  <si>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</si>
  <si>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</si>
  <si>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</si>
  <si>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</si>
  <si>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</si>
  <si>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</si>
  <si>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</si>
  <si>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</si>
  <si>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</si>
  <si>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</si>
  <si>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</si>
  <si>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</si>
  <si>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</si>
  <si>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</si>
  <si>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</si>
  <si>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</si>
  <si>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</si>
  <si>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</si>
  <si>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</si>
  <si>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</si>
  <si>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</si>
  <si>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</si>
  <si>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</si>
  <si>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</si>
  <si>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</si>
  <si>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</si>
  <si>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</si>
  <si>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</si>
  <si>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</si>
  <si>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</si>
  <si>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</si>
  <si>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</si>
  <si>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</si>
  <si>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</si>
  <si>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</si>
  <si>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</si>
  <si>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</si>
  <si>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</si>
  <si>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</si>
  <si>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</si>
  <si>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</si>
  <si>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</si>
  <si>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</si>
  <si>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</si>
  <si>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</si>
  <si>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</si>
  <si>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</si>
  <si>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</si>
  <si>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</si>
  <si>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</si>
  <si>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</si>
  <si>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</si>
  <si>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</si>
  <si>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</si>
  <si>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</si>
  <si>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</si>
  <si>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</si>
  <si>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</si>
  <si>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</si>
  <si>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</si>
  <si>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</si>
  <si>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</si>
  <si>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</si>
  <si>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</si>
  <si>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</si>
  <si>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</si>
  <si>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</si>
  <si>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</si>
  <si>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</si>
  <si>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</si>
  <si>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</si>
  <si>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</si>
  <si>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</si>
  <si>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</si>
  <si>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</si>
  <si>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</si>
  <si>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</si>
  <si>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</si>
  <si>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</si>
  <si>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</si>
  <si>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</si>
  <si>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</si>
  <si>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</si>
  <si>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</si>
  <si>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</si>
  <si>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</si>
  <si>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</si>
  <si>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</si>
  <si>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</si>
  <si>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</si>
  <si>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</si>
  <si>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</si>
  <si>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</si>
  <si>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</si>
  <si>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</si>
  <si>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</si>
  <si>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</si>
  <si>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</si>
  <si>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</si>
  <si>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</si>
  <si>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</si>
  <si>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</si>
  <si>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</si>
  <si>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</si>
  <si>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</si>
  <si>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</si>
  <si>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</si>
  <si>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</si>
  <si>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</si>
  <si>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</si>
  <si>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</si>
  <si>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</si>
  <si>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</si>
  <si>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</si>
  <si>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</si>
  <si>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</si>
  <si>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</si>
  <si>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</si>
  <si>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</si>
  <si>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</si>
  <si>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</si>
  <si>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</si>
  <si>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</si>
  <si>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</si>
  <si>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</si>
  <si>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</si>
  <si>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</si>
  <si>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</si>
  <si>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</si>
  <si>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</si>
  <si>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</si>
  <si>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</si>
  <si>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</si>
  <si>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</si>
  <si>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</si>
  <si>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</si>
  <si>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</si>
  <si>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</si>
  <si>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</si>
  <si>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</si>
  <si>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</si>
  <si>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</si>
  <si>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</si>
  <si>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</si>
  <si>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</si>
  <si>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</si>
  <si>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</si>
  <si>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</si>
  <si>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</si>
  <si>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</si>
  <si>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</si>
  <si>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</si>
  <si>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</si>
  <si>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</si>
  <si>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</si>
  <si>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</si>
  <si>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</si>
  <si>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</si>
  <si>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</si>
  <si>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</si>
  <si>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</si>
  <si>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</si>
  <si>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</si>
  <si>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</si>
  <si>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</si>
  <si>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</si>
  <si>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</si>
  <si>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</si>
  <si>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</si>
  <si>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</si>
  <si>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</si>
  <si>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</si>
  <si>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</si>
  <si>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</si>
  <si>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</si>
  <si>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</si>
  <si>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</si>
  <si>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</si>
  <si>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</si>
  <si>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</si>
  <si>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</si>
  <si>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</si>
  <si>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</si>
  <si>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</si>
  <si>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</si>
  <si>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</si>
  <si>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</si>
  <si>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</si>
  <si>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</si>
  <si>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</si>
  <si>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</si>
  <si>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</si>
  <si>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</si>
  <si>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</si>
  <si>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</si>
  <si>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</si>
  <si>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</si>
  <si>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</si>
  <si>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</si>
  <si>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</si>
  <si>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</si>
  <si>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</si>
  <si>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</si>
  <si>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</si>
  <si>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</si>
  <si>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</si>
  <si>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</si>
  <si>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</si>
  <si>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</si>
  <si>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</si>
  <si>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</si>
  <si>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</si>
  <si>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</si>
  <si>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</si>
  <si>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</si>
  <si>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</si>
  <si>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</si>
  <si>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</si>
  <si>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</si>
  <si>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</si>
  <si>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</si>
  <si>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</si>
  <si>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</si>
  <si>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</si>
  <si>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</si>
  <si>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</si>
  <si>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</si>
  <si>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</si>
  <si>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</si>
  <si>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</si>
  <si>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</si>
  <si>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</si>
  <si>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</si>
  <si>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</si>
  <si>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</si>
  <si>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</si>
  <si>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</si>
  <si>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</si>
  <si>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</si>
  <si>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</si>
  <si>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</si>
  <si>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</si>
  <si>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</si>
  <si>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</si>
  <si>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</si>
  <si>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</si>
  <si>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</si>
  <si>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</si>
  <si>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</si>
  <si>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</si>
  <si>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</si>
  <si>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</si>
  <si>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</si>
  <si>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</si>
  <si>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</si>
  <si>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</si>
  <si>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</si>
  <si>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</si>
  <si>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</si>
  <si>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</si>
  <si>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</si>
  <si>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</si>
  <si>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</si>
  <si>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</si>
  <si>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</si>
  <si>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</si>
  <si>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</si>
  <si>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</si>
  <si>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</si>
  <si>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</si>
  <si>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</si>
  <si>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</si>
  <si>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</si>
  <si>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</si>
  <si>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</si>
  <si>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</si>
  <si>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</si>
  <si>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</si>
  <si>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</si>
  <si>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</si>
  <si>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</si>
  <si>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</si>
  <si>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</si>
  <si>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</si>
  <si>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</si>
  <si>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</si>
  <si>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</si>
  <si>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</si>
  <si>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</si>
  <si>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</si>
  <si>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</si>
  <si>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</si>
  <si>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</si>
  <si>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</si>
  <si>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</si>
  <si>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</si>
  <si>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</si>
  <si>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</si>
  <si>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</si>
  <si>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</si>
  <si>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</si>
  <si>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</si>
  <si>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</si>
  <si>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</si>
  <si>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</si>
  <si>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</si>
  <si>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</si>
  <si>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</si>
  <si>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</si>
  <si>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</si>
  <si>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</si>
  <si>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</si>
  <si>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</si>
  <si>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</si>
  <si>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</si>
  <si>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</si>
  <si>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</si>
  <si>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</si>
  <si>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</si>
  <si>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</si>
  <si>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</si>
  <si>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</si>
  <si>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</si>
  <si>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</si>
  <si>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</si>
  <si>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</si>
  <si>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</si>
  <si>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</si>
  <si>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</si>
  <si>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</si>
  <si>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</si>
  <si>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</si>
  <si>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</si>
  <si>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</si>
  <si>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</si>
  <si>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</si>
  <si>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</si>
  <si>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</si>
  <si>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</si>
  <si>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</si>
  <si>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</si>
  <si>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</si>
  <si>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</si>
  <si>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</si>
  <si>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</si>
  <si>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</si>
  <si>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</si>
  <si>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</si>
  <si>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</si>
  <si>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</si>
  <si>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</si>
  <si>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</si>
  <si>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</si>
  <si>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</si>
  <si>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</si>
  <si>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</si>
  <si>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</si>
  <si>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</si>
  <si>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</si>
  <si>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</si>
  <si>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</si>
  <si>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</si>
  <si>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</si>
  <si>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</si>
  <si>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</si>
  <si>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</si>
  <si>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</si>
  <si>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</si>
  <si>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</si>
  <si>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</si>
  <si>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</si>
  <si>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</si>
  <si>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</si>
  <si>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</si>
  <si>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</si>
  <si>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</si>
  <si>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</si>
  <si>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</si>
  <si>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</si>
  <si>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</si>
  <si>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</si>
  <si>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</si>
  <si>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</si>
  <si>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</si>
  <si>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</si>
  <si>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</si>
  <si>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</si>
  <si>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</si>
  <si>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</si>
  <si>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</si>
  <si>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</si>
  <si>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</si>
  <si>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</si>
  <si>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</si>
  <si>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</si>
  <si>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</si>
  <si>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</si>
  <si>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</si>
  <si>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</si>
  <si>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</si>
  <si>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</si>
  <si>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</si>
  <si>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</si>
  <si>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</si>
  <si>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</si>
  <si>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</si>
  <si>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</si>
  <si>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</si>
  <si>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</si>
  <si>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</si>
  <si>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</si>
  <si>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</si>
  <si>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</si>
  <si>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</si>
  <si>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</si>
  <si>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</si>
  <si>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</si>
  <si>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</si>
  <si>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</si>
  <si>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</si>
  <si>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</si>
  <si>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</si>
  <si>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</si>
  <si>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</si>
  <si>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</si>
  <si>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</si>
  <si>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</si>
  <si>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</si>
  <si>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</si>
  <si>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</si>
  <si>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</si>
  <si>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</si>
  <si>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</si>
  <si>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</si>
  <si>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</si>
  <si>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</si>
  <si>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</si>
  <si>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</si>
  <si>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</si>
  <si>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</si>
  <si>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</si>
  <si>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</si>
  <si>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</si>
  <si>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</si>
  <si>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</si>
  <si>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</si>
  <si>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</si>
  <si>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</si>
  <si>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</si>
  <si>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</si>
  <si>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</si>
  <si>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</si>
  <si>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</si>
  <si>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</si>
  <si>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</si>
  <si>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</si>
  <si>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</si>
  <si>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</si>
  <si>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</si>
  <si>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</si>
  <si>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</si>
  <si>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</si>
  <si>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</si>
  <si>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</si>
  <si>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</si>
  <si>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</si>
  <si>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</si>
  <si>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</si>
  <si>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</si>
  <si>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</si>
  <si>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</si>
  <si>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</si>
  <si>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</si>
  <si>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</si>
  <si>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</si>
  <si>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</si>
  <si>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</si>
  <si>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</si>
  <si>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</si>
  <si>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</si>
  <si>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</si>
  <si>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</si>
  <si>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</si>
  <si>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</si>
  <si>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</si>
  <si>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</si>
  <si>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</si>
  <si>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</si>
  <si>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</si>
  <si>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</si>
  <si>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</si>
  <si>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</si>
  <si>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</si>
  <si>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</si>
  <si>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</si>
  <si>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</si>
  <si>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</si>
  <si>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</si>
  <si>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</si>
  <si>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</si>
  <si>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</si>
  <si>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</si>
  <si>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</si>
  <si>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</si>
  <si>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</si>
  <si>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</si>
  <si>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</si>
  <si>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</si>
  <si>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</si>
  <si>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</si>
  <si>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</si>
  <si>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</si>
  <si>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</si>
  <si>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</si>
  <si>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</si>
  <si>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</si>
  <si>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</si>
  <si>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</si>
  <si>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</si>
  <si>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</si>
  <si>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</si>
  <si>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</si>
  <si>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</si>
  <si>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</si>
  <si>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</si>
  <si>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</si>
  <si>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</si>
  <si>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</si>
  <si>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</si>
  <si>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</si>
  <si>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</si>
  <si>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</si>
  <si>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</si>
  <si>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</si>
  <si>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</si>
  <si>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</si>
  <si>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</si>
  <si>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</si>
  <si>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</si>
  <si>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</si>
  <si>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</si>
  <si>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</si>
  <si>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</si>
  <si>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</si>
  <si>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</si>
  <si>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</si>
  <si>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</si>
  <si>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</si>
  <si>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</si>
  <si>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</si>
  <si>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</si>
  <si>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</si>
  <si>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</si>
  <si>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</si>
  <si>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</si>
  <si>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</si>
  <si>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</si>
  <si>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</si>
  <si>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</si>
  <si>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</si>
  <si>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</si>
  <si>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</si>
  <si>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</si>
  <si>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</si>
  <si>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</si>
  <si>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</si>
  <si>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</si>
  <si>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</si>
  <si>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</si>
  <si>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</si>
  <si>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</si>
  <si>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</si>
  <si>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</si>
  <si>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</si>
  <si>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</si>
  <si>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</si>
  <si>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</si>
  <si>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</si>
  <si>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</si>
  <si>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</si>
  <si>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</si>
  <si>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</si>
  <si>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</si>
  <si>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</si>
  <si>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</si>
  <si>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</si>
  <si>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</si>
  <si>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</si>
  <si>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</si>
  <si>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</si>
  <si>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</si>
  <si>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</si>
  <si>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</si>
  <si>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</si>
  <si>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</si>
  <si>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</si>
  <si>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</si>
  <si>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</si>
  <si>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</si>
  <si>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</si>
  <si>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</si>
  <si>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</si>
  <si>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</si>
  <si>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</si>
  <si>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</si>
  <si>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</si>
  <si>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</si>
  <si>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</si>
  <si>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</si>
  <si>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</si>
  <si>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</si>
  <si>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</si>
  <si>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</si>
  <si>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</si>
  <si>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</si>
  <si>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</si>
  <si>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</si>
  <si>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</si>
  <si>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</si>
  <si>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</si>
  <si>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</si>
  <si>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</si>
  <si>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</si>
  <si>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</si>
  <si>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</si>
  <si>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</si>
  <si>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</si>
  <si>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</si>
  <si>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</si>
  <si>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</si>
  <si>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</si>
  <si>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</si>
  <si>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</si>
  <si>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</si>
  <si>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</si>
  <si>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</si>
  <si>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</si>
  <si>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</si>
  <si>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</si>
  <si>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</si>
  <si>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</si>
  <si>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</si>
  <si>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</si>
  <si>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</si>
  <si>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</si>
  <si>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</si>
  <si>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</si>
  <si>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</si>
  <si>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</si>
  <si>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</si>
  <si>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</si>
  <si>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</si>
  <si>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</si>
  <si>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</si>
  <si>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</si>
  <si>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</si>
  <si>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</si>
  <si>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</si>
  <si>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</si>
  <si>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</si>
  <si>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</si>
  <si>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</si>
  <si>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</si>
  <si>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</si>
  <si>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</si>
  <si>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</si>
  <si>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</si>
  <si>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</si>
  <si>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</si>
  <si>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</si>
  <si>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</si>
  <si>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</si>
  <si>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</si>
  <si>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</si>
  <si>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</si>
  <si>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</si>
  <si>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</si>
  <si>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</si>
  <si>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</si>
  <si>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</si>
  <si>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</si>
  <si>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</si>
  <si>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</si>
  <si>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</si>
  <si>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</si>
  <si>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</si>
  <si>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</si>
  <si>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</si>
  <si>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</si>
  <si>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</si>
  <si>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</si>
  <si>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</si>
  <si>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</si>
  <si>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</si>
  <si>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</si>
  <si>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</si>
  <si>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</si>
  <si>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</si>
  <si>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</si>
  <si>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</si>
  <si>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</si>
  <si>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</si>
  <si>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</si>
  <si>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</si>
  <si>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</si>
  <si>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</si>
  <si>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</si>
  <si>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</si>
  <si>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</si>
  <si>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</si>
  <si>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</si>
  <si>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</si>
  <si>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</si>
  <si>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</si>
  <si>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</si>
  <si>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</si>
  <si>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</si>
  <si>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</si>
  <si>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</si>
  <si>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</si>
  <si>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</si>
  <si>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</si>
  <si>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</si>
  <si>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</si>
  <si>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</si>
  <si>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</si>
  <si>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</si>
  <si>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</si>
  <si>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</si>
  <si>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</si>
  <si>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</si>
  <si>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</si>
  <si>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</si>
  <si>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</si>
  <si>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</si>
  <si>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</si>
  <si>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</si>
  <si>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</si>
  <si>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</si>
  <si>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</si>
  <si>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</si>
  <si>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</si>
  <si>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</si>
  <si>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</si>
  <si>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</si>
  <si>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</si>
  <si>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</si>
  <si>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</si>
  <si>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</si>
  <si>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</si>
  <si>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</si>
  <si>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</si>
  <si>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</si>
  <si>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</si>
  <si>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</si>
  <si>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</si>
  <si>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</si>
  <si>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</si>
  <si>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</si>
  <si>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</si>
  <si>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</si>
  <si>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</si>
  <si>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</si>
  <si>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</si>
  <si>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</si>
  <si>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</si>
  <si>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</si>
  <si>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</si>
  <si>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</si>
  <si>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</si>
  <si>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</si>
  <si>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</si>
  <si>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</si>
  <si>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</si>
  <si>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</si>
  <si>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</si>
  <si>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</si>
  <si>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</si>
  <si>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</si>
  <si>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</si>
  <si>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</si>
  <si>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</si>
  <si>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</si>
  <si>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</si>
  <si>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</si>
  <si>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</si>
  <si>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</si>
  <si>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</si>
  <si>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</si>
  <si>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</si>
  <si>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</si>
  <si>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</si>
  <si>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</si>
  <si>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</si>
  <si>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</si>
  <si>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</si>
  <si>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</si>
  <si>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</si>
  <si>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</si>
  <si>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</si>
  <si>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</si>
  <si>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</si>
  <si>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</si>
  <si>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</si>
  <si>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</si>
  <si>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</si>
  <si>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</si>
  <si>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</si>
  <si>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</si>
  <si>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</si>
  <si>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</si>
  <si>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</si>
  <si>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</si>
  <si>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</si>
  <si>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</si>
  <si>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</si>
  <si>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</si>
  <si>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</si>
  <si>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</si>
  <si>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</si>
  <si>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</si>
  <si>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</si>
  <si>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</si>
  <si>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</si>
  <si>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</si>
  <si>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</si>
  <si>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</si>
  <si>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</si>
  <si>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</si>
  <si>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</si>
  <si>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</si>
  <si>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</si>
  <si>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</si>
  <si>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</si>
  <si>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</si>
  <si>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</si>
  <si>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</si>
  <si>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</si>
  <si>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</si>
  <si>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</si>
  <si>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</si>
  <si>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</si>
  <si>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</si>
  <si>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</si>
  <si>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</si>
  <si>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</si>
  <si>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</si>
  <si>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</si>
  <si>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</si>
  <si>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</si>
  <si>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</si>
  <si>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</si>
  <si>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</si>
  <si>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</si>
  <si>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</si>
  <si>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</si>
  <si>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</si>
  <si>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</si>
  <si>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</si>
  <si>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</si>
  <si>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</si>
  <si>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</si>
  <si>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</si>
  <si>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</si>
  <si>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</si>
  <si>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</si>
  <si>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</si>
  <si>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</si>
  <si>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</si>
  <si>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</si>
  <si>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</si>
  <si>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</si>
  <si>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</si>
  <si>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</si>
  <si>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</si>
  <si>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</si>
  <si>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</si>
  <si>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</si>
  <si>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</si>
  <si>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</si>
  <si>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</si>
  <si>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</si>
  <si>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</si>
  <si>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</si>
  <si>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</si>
  <si>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</si>
  <si>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</si>
  <si>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</si>
  <si>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</si>
  <si>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</si>
  <si>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</si>
  <si>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</si>
  <si>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</si>
  <si>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</si>
  <si>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</si>
  <si>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</si>
  <si>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</si>
  <si>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</si>
  <si>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</si>
  <si>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</si>
  <si>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</si>
  <si>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</si>
  <si>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</si>
  <si>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</si>
  <si>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</si>
  <si>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</si>
  <si>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</si>
  <si>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</si>
  <si>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</si>
  <si>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</si>
  <si>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</si>
  <si>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</si>
  <si>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</si>
  <si>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</si>
  <si>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</si>
  <si>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</si>
  <si>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</si>
  <si>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</si>
  <si>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</si>
  <si>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</si>
  <si>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</si>
  <si>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</si>
  <si>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</si>
  <si>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</si>
  <si>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</si>
  <si>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</si>
  <si>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</si>
  <si>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</si>
  <si>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</si>
  <si>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</si>
  <si>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</si>
  <si>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</si>
  <si>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</si>
  <si>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</si>
  <si>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</si>
  <si>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</si>
  <si>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</si>
  <si>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</si>
  <si>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</si>
  <si>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</si>
  <si>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</si>
  <si>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</si>
  <si>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</si>
  <si>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</si>
  <si>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</si>
  <si>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</si>
  <si>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</si>
  <si>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</si>
  <si>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</si>
  <si>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</si>
  <si>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</si>
  <si>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</si>
  <si>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</si>
  <si>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</si>
  <si>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</si>
  <si>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</si>
  <si>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</si>
  <si>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</si>
  <si>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</si>
  <si>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</si>
  <si>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</si>
  <si>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</si>
  <si>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</si>
  <si>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</si>
  <si>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</si>
  <si>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</si>
  <si>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</si>
  <si>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</si>
  <si>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</si>
  <si>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</si>
  <si>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</si>
  <si>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</si>
  <si>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</si>
  <si>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</si>
  <si>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</si>
  <si>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</si>
  <si>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</si>
  <si>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</si>
  <si>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</si>
  <si>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</si>
  <si>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</si>
  <si>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</si>
  <si>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</si>
  <si>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</si>
  <si>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</si>
  <si>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</si>
  <si>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</si>
  <si>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</si>
  <si>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</si>
  <si>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</si>
  <si>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</si>
  <si>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</si>
  <si>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</si>
  <si>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</si>
  <si>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</si>
  <si>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</si>
  <si>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</si>
  <si>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</si>
  <si>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</si>
  <si>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</si>
  <si>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</si>
  <si>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</si>
  <si>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</si>
  <si>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</si>
  <si>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</si>
  <si>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</si>
  <si>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</si>
  <si>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</si>
  <si>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</si>
  <si>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</si>
  <si>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</si>
  <si>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</si>
  <si>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</si>
  <si>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</si>
  <si>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</si>
  <si>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</si>
  <si>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</si>
  <si>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</si>
  <si>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</si>
  <si>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</si>
  <si>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</si>
  <si>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</si>
  <si>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</si>
  <si>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</si>
  <si>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</si>
  <si>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</si>
  <si>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</si>
  <si>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</si>
  <si>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</si>
  <si>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</si>
  <si>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</si>
  <si>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</si>
  <si>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</si>
  <si>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</si>
  <si>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</si>
  <si>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</si>
  <si>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</si>
  <si>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</si>
  <si>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</si>
  <si>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</si>
  <si>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</si>
  <si>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</si>
  <si>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</si>
  <si>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</si>
  <si>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</si>
  <si>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</si>
  <si>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</si>
  <si>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</si>
  <si>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</si>
  <si>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</si>
  <si>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</si>
  <si>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</si>
  <si>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</si>
  <si>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</si>
  <si>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</si>
  <si>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</si>
  <si>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</si>
  <si>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</si>
  <si>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</si>
  <si>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</si>
  <si>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</si>
  <si>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</si>
  <si>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</si>
  <si>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</si>
  <si>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</si>
  <si>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</si>
  <si>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</si>
  <si>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</si>
  <si>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</si>
  <si>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</si>
  <si>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</si>
  <si>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</si>
  <si>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</si>
  <si>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</si>
  <si>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</si>
  <si>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</si>
  <si>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</si>
  <si>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</si>
  <si>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</si>
  <si>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</si>
  <si>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</si>
  <si>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</si>
  <si>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</si>
  <si>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</si>
  <si>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</si>
  <si>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</si>
  <si>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</si>
  <si>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</si>
  <si>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</si>
  <si>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</si>
  <si>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</si>
  <si>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</si>
  <si>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</si>
  <si>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</si>
  <si>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</si>
  <si>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</si>
  <si>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</si>
  <si>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</si>
  <si>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</si>
  <si>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</si>
  <si>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</si>
  <si>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</si>
  <si>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</si>
  <si>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</si>
  <si>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</si>
  <si>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</si>
  <si>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</si>
  <si>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</si>
  <si>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</si>
  <si>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</si>
  <si>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</si>
  <si>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</si>
  <si>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</si>
  <si>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</si>
  <si>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</si>
  <si>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</si>
  <si>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</si>
  <si>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</si>
  <si>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</si>
  <si>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</si>
  <si>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</si>
  <si>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</si>
  <si>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</si>
  <si>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</si>
  <si>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</si>
  <si>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</si>
  <si>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</si>
  <si>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</si>
  <si>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</si>
  <si>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</si>
  <si>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</si>
  <si>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</si>
  <si>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</si>
  <si>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</si>
  <si>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</si>
  <si>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</si>
  <si>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</si>
  <si>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</si>
  <si>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</si>
  <si>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</si>
  <si>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</si>
  <si>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</si>
  <si>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</si>
  <si>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</si>
  <si>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</si>
  <si>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</si>
  <si>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</si>
  <si>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</si>
  <si>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</si>
  <si>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</si>
  <si>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</si>
  <si>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</si>
  <si>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</si>
  <si>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</si>
  <si>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</si>
  <si>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</si>
  <si>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</si>
  <si>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</si>
  <si>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</si>
  <si>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</si>
  <si>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</si>
  <si>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</si>
  <si>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</si>
  <si>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</si>
  <si>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</si>
  <si>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</si>
  <si>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</si>
  <si>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</si>
  <si>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</si>
  <si>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</si>
  <si>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</si>
  <si>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</si>
  <si>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</si>
  <si>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</si>
  <si>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</si>
  <si>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</si>
  <si>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</si>
  <si>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</si>
  <si>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</si>
  <si>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</si>
  <si>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</si>
  <si>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</si>
  <si>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</si>
  <si>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</si>
  <si>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</si>
  <si>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</si>
  <si>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</si>
  <si>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</si>
  <si>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</si>
  <si>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</si>
  <si>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</si>
  <si>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</si>
  <si>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</si>
  <si>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</si>
  <si>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</si>
  <si>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</si>
  <si>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</si>
  <si>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</si>
  <si>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</si>
  <si>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</si>
  <si>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</si>
  <si>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</si>
  <si>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</si>
  <si>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</si>
  <si>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</si>
  <si>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</si>
  <si>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</si>
  <si>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</si>
  <si>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</si>
  <si>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</si>
  <si>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</si>
  <si>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</si>
  <si>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</si>
  <si>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</si>
  <si>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</si>
  <si>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</si>
  <si>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</si>
  <si>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</si>
  <si>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</si>
  <si>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</si>
  <si>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</si>
  <si>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</si>
  <si>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</si>
  <si>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</si>
  <si>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</si>
  <si>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</si>
  <si>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</si>
  <si>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</si>
  <si>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</si>
  <si>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</si>
  <si>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</si>
  <si>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</si>
  <si>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</si>
  <si>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</si>
  <si>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</si>
  <si>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</si>
  <si>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</si>
  <si>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</si>
  <si>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</si>
  <si>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</si>
  <si>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</si>
  <si>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</si>
  <si>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</si>
  <si>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</si>
  <si>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</si>
  <si>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</si>
  <si>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</si>
  <si>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</si>
  <si>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</si>
  <si>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</si>
  <si>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</si>
  <si>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</si>
  <si>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</si>
  <si>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</si>
  <si>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</si>
  <si>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</si>
  <si>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</si>
  <si>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</si>
  <si>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</si>
  <si>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</si>
  <si>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</si>
  <si>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</si>
  <si>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</si>
  <si>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</si>
  <si>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</si>
  <si>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</si>
  <si>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</si>
  <si>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</si>
  <si>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</si>
  <si>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</si>
  <si>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</si>
  <si>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</si>
  <si>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</si>
  <si>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</si>
  <si>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</si>
  <si>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</si>
  <si>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</si>
  <si>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</si>
  <si>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</si>
  <si>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</si>
  <si>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</si>
  <si>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</si>
  <si>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</si>
  <si>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</si>
  <si>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</si>
  <si>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</si>
  <si>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</si>
  <si>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</si>
  <si>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</si>
  <si>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</si>
  <si>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</si>
  <si>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</si>
  <si>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</si>
  <si>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</si>
  <si>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</si>
  <si>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</si>
  <si>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</si>
  <si>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</si>
  <si>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</si>
  <si>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</si>
  <si>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</si>
  <si>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</si>
  <si>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</si>
  <si>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</si>
  <si>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</si>
  <si>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</si>
  <si>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</si>
  <si>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</si>
  <si>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</si>
  <si>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</si>
  <si>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</si>
  <si>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</si>
  <si>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</si>
  <si>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</si>
  <si>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</si>
  <si>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</si>
  <si>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</si>
  <si>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</si>
  <si>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</si>
  <si>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</si>
  <si>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</si>
  <si>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</si>
  <si>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</si>
  <si>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</si>
  <si>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</si>
  <si>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</si>
  <si>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</si>
  <si>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</si>
  <si>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</si>
  <si>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</si>
  <si>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</si>
  <si>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</si>
  <si>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</si>
  <si>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</si>
  <si>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</si>
  <si>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</si>
  <si>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</si>
  <si>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</si>
  <si>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</si>
  <si>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</si>
  <si>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</si>
  <si>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</si>
  <si>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</si>
  <si>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</si>
  <si>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</si>
  <si>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</si>
  <si>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</si>
  <si>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</si>
  <si>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</si>
  <si>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</si>
  <si>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</si>
  <si>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</si>
  <si>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</si>
  <si>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</si>
  <si>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</si>
  <si>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</si>
  <si>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</si>
  <si>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</si>
  <si>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</si>
  <si>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</si>
  <si>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</si>
  <si>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</si>
  <si>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</si>
  <si>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</si>
  <si>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</si>
  <si>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</si>
  <si>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</si>
  <si>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</si>
  <si>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</si>
  <si>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</si>
  <si>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</si>
  <si>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</si>
  <si>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</si>
  <si>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</si>
  <si>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</si>
  <si>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</si>
  <si>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</si>
  <si>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</si>
  <si>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</si>
  <si>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</si>
  <si>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</si>
  <si>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</si>
  <si>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</si>
  <si>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</si>
  <si>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</si>
  <si>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</si>
  <si>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</si>
  <si>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</si>
  <si>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</si>
  <si>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</si>
  <si>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</si>
  <si>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</si>
  <si>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</si>
  <si>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</si>
  <si>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</si>
  <si>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</si>
  <si>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</si>
  <si>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</si>
  <si>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</si>
  <si>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</si>
  <si>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</si>
  <si>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</si>
  <si>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</si>
  <si>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</si>
  <si>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</si>
  <si>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</si>
  <si>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</si>
  <si>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</si>
  <si>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</si>
  <si>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</si>
  <si>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</si>
  <si>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</si>
  <si>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</si>
  <si>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</si>
  <si>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</si>
  <si>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</si>
  <si>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</si>
  <si>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</si>
  <si>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</si>
  <si>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</si>
  <si>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</si>
  <si>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</si>
  <si>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</si>
  <si>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</si>
  <si>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</si>
  <si>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</si>
  <si>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</si>
  <si>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</si>
  <si>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</si>
  <si>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</si>
  <si>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</si>
  <si>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</si>
  <si>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</si>
  <si>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</si>
  <si>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</si>
  <si>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</si>
  <si>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</si>
  <si>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</si>
  <si>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</si>
  <si>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</si>
  <si>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</si>
  <si>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</si>
  <si>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</si>
  <si>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</si>
  <si>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</si>
  <si>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</si>
  <si>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</si>
  <si>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</si>
  <si>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</si>
  <si>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</si>
  <si>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</si>
  <si>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</si>
  <si>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</si>
  <si>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</si>
  <si>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</si>
  <si>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</si>
  <si>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</si>
  <si>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</si>
  <si>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</si>
  <si>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</si>
  <si>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</si>
  <si>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</si>
  <si>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</si>
  <si>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</si>
  <si>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</si>
  <si>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</si>
  <si>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</si>
  <si>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</si>
  <si>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</si>
  <si>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</si>
  <si>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</si>
  <si>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</si>
  <si>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</si>
  <si>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</si>
  <si>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</si>
  <si>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</si>
  <si>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</si>
  <si>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</si>
  <si>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</si>
  <si>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</si>
  <si>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</si>
  <si>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</si>
  <si>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</si>
  <si>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</si>
  <si>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</si>
  <si>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</si>
  <si>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</si>
  <si>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</si>
  <si>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</si>
  <si>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</si>
  <si>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</si>
  <si>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</si>
  <si>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</si>
  <si>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</si>
  <si>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</si>
  <si>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</si>
  <si>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</si>
  <si>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</si>
  <si>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</si>
  <si>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</si>
  <si>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</si>
  <si>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</si>
  <si>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</si>
  <si>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</si>
  <si>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</si>
  <si>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</si>
  <si>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</si>
  <si>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</si>
  <si>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</si>
  <si>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</si>
  <si>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</si>
  <si>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</si>
  <si>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</si>
  <si>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</si>
  <si>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</si>
  <si>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</si>
  <si>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</si>
  <si>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</si>
  <si>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</si>
  <si>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</si>
  <si>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</si>
  <si>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</si>
  <si>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</si>
  <si>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</si>
  <si>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</si>
  <si>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</si>
  <si>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</si>
  <si>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</si>
  <si>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</si>
  <si>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</si>
  <si>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</si>
  <si>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</si>
  <si>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</si>
  <si>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</si>
  <si>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</si>
  <si>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</si>
  <si>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</si>
  <si>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</si>
  <si>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</si>
  <si>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</si>
  <si>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</si>
  <si>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</si>
  <si>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</si>
  <si>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</si>
  <si>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</si>
  <si>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</si>
  <si>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</si>
  <si>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</si>
  <si>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</si>
  <si>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</si>
  <si>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</si>
  <si>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</si>
  <si>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</si>
  <si>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</si>
  <si>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</si>
  <si>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</si>
  <si>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</si>
  <si>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</si>
  <si>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</si>
  <si>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</si>
  <si>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</si>
  <si>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</si>
  <si>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</si>
  <si>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</si>
  <si>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</si>
  <si>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</si>
  <si>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</si>
  <si>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</si>
  <si>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</si>
  <si>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</si>
  <si>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</si>
  <si>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</si>
  <si>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</si>
  <si>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</si>
  <si>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</si>
  <si>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</si>
  <si>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</si>
  <si>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</si>
  <si>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</si>
  <si>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</si>
  <si>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</si>
  <si>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</si>
  <si>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</si>
  <si>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</si>
  <si>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</si>
  <si>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</si>
  <si>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</si>
  <si>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</si>
  <si>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</si>
  <si>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</si>
  <si>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</si>
  <si>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</si>
  <si>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</si>
  <si>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</si>
  <si>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</si>
  <si>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</si>
  <si>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</si>
  <si>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</si>
  <si>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</si>
  <si>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</si>
  <si>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</si>
  <si>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</si>
  <si>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</si>
  <si>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</si>
  <si>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</si>
  <si>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</si>
  <si>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</si>
  <si>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</si>
  <si>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</si>
  <si>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</si>
  <si>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</si>
  <si>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</si>
  <si>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</si>
  <si>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</si>
  <si>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</si>
  <si>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</si>
  <si>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</si>
  <si>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</si>
  <si>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</si>
  <si>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</si>
  <si>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</si>
  <si>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</si>
  <si>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</si>
  <si>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</si>
  <si>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</si>
  <si>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</si>
  <si>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</si>
  <si>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</si>
  <si>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</si>
  <si>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</si>
  <si>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</si>
  <si>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</si>
  <si>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</si>
  <si>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</si>
  <si>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</si>
  <si>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</si>
  <si>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</si>
  <si>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</si>
  <si>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</si>
  <si>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</si>
  <si>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</si>
  <si>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</si>
  <si>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</si>
  <si>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</si>
  <si>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</si>
  <si>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</si>
  <si>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</si>
  <si>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</si>
  <si>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</si>
  <si>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</si>
  <si>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</si>
  <si>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</si>
  <si>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</si>
  <si>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</si>
  <si>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</si>
  <si>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</si>
  <si>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</si>
  <si>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</si>
  <si>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</si>
  <si>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</si>
  <si>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</si>
  <si>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</si>
  <si>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</si>
  <si>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</si>
  <si>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</si>
  <si>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</si>
  <si>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</si>
  <si>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</si>
  <si>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</si>
  <si>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</si>
  <si>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</si>
  <si>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</si>
  <si>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</si>
  <si>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</si>
  <si>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</si>
  <si>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</si>
  <si>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</si>
  <si>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</si>
  <si>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</si>
  <si>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</si>
  <si>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</si>
  <si>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</si>
  <si>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</si>
  <si>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</si>
  <si>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</si>
  <si>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</si>
  <si>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</si>
  <si>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</si>
  <si>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</si>
  <si>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</si>
  <si>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</si>
  <si>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</si>
  <si>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</si>
  <si>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</si>
  <si>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</si>
  <si>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</si>
  <si>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</si>
  <si>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</si>
  <si>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</si>
  <si>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</si>
  <si>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</si>
  <si>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</si>
  <si>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</si>
  <si>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</si>
  <si>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</si>
  <si>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</si>
  <si>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</si>
  <si>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</si>
  <si>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</si>
  <si>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</si>
  <si>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</si>
  <si>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</si>
  <si>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</si>
  <si>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</si>
  <si>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</si>
  <si>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</si>
  <si>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</si>
  <si>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</si>
  <si>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</si>
  <si>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</si>
  <si>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</si>
  <si>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</si>
  <si>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</si>
  <si>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</si>
  <si>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</si>
  <si>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</si>
  <si>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</si>
  <si>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</si>
  <si>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</si>
  <si>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</si>
  <si>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</si>
  <si>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</si>
  <si>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</si>
  <si>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</si>
  <si>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</si>
  <si>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</si>
  <si>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</si>
  <si>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</si>
  <si>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</si>
  <si>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</si>
  <si>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</si>
  <si>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</si>
  <si>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</si>
  <si>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</si>
  <si>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</si>
  <si>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</si>
  <si>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</si>
  <si>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</si>
  <si>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</si>
  <si>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</si>
  <si>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</si>
  <si>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</si>
  <si>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</si>
  <si>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</si>
  <si>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</si>
  <si>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</si>
  <si>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</si>
  <si>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</si>
  <si>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</si>
  <si>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</si>
  <si>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</si>
  <si>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</si>
  <si>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</si>
  <si>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</si>
  <si>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</si>
  <si>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</si>
  <si>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</si>
  <si>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</si>
  <si>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</si>
  <si>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</si>
  <si>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</si>
  <si>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</si>
  <si>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</si>
  <si>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</si>
  <si>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</si>
  <si>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</si>
  <si>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</si>
  <si>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</si>
  <si>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</si>
  <si>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</si>
  <si>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</si>
  <si>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</si>
  <si>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</si>
  <si>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</si>
  <si>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</si>
  <si>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</si>
  <si>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</si>
  <si>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</si>
  <si>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</si>
  <si>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</si>
  <si>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</si>
  <si>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</si>
  <si>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</si>
  <si>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</si>
  <si>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</si>
  <si>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</si>
  <si>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</si>
  <si>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</si>
  <si>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</si>
  <si>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</si>
  <si>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</si>
  <si>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</si>
  <si>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</si>
  <si>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</si>
  <si>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</si>
  <si>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</si>
  <si>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</si>
  <si>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</si>
  <si>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</si>
  <si>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</si>
  <si>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</si>
  <si>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</si>
  <si>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</si>
  <si>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</si>
  <si>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</si>
  <si>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</si>
  <si>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</si>
  <si>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</si>
  <si>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</si>
  <si>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</si>
  <si>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</si>
  <si>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</si>
  <si>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</si>
  <si>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</si>
  <si>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</si>
  <si>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</si>
  <si>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</si>
  <si>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</si>
  <si>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</si>
  <si>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</si>
  <si>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</si>
  <si>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</si>
  <si>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</si>
  <si>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</si>
  <si>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</si>
  <si>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</si>
  <si>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</si>
  <si>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</si>
  <si>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</si>
  <si>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</si>
  <si>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</si>
  <si>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</si>
  <si>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</si>
  <si>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</si>
  <si>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</si>
  <si>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</si>
  <si>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</si>
  <si>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</si>
  <si>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</si>
  <si>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</si>
  <si>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</si>
  <si>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</si>
  <si>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</si>
  <si>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</si>
  <si>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</si>
  <si>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</si>
  <si>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</si>
  <si>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</si>
  <si>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</si>
  <si>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</si>
  <si>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</si>
  <si>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</si>
  <si>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</si>
  <si>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</si>
  <si>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</si>
  <si>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</si>
  <si>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</si>
  <si>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</si>
  <si>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</si>
  <si>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</si>
  <si>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</si>
  <si>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</si>
  <si>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</si>
  <si>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</si>
  <si>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</si>
  <si>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</si>
  <si>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</si>
  <si>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</si>
  <si>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</si>
  <si>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</si>
  <si>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</si>
  <si>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</si>
  <si>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</si>
  <si>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</si>
  <si>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</si>
  <si>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</si>
  <si>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</si>
  <si>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</si>
  <si>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</si>
  <si>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</si>
  <si>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</si>
  <si>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</si>
  <si>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</si>
  <si>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</si>
  <si>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</si>
  <si>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</si>
  <si>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</si>
  <si>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</si>
  <si>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</si>
  <si>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</si>
  <si>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</si>
  <si>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</si>
  <si>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</si>
  <si>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</si>
  <si>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</si>
  <si>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</si>
  <si>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</si>
  <si>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</si>
  <si>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</si>
  <si>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</si>
  <si>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</si>
  <si>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</si>
  <si>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</si>
  <si>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</si>
  <si>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</si>
  <si>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</si>
  <si>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</si>
  <si>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</si>
  <si>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</si>
  <si>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</si>
  <si>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</si>
  <si>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</si>
  <si>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</si>
  <si>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</si>
  <si>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</si>
  <si>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</si>
  <si>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</si>
  <si>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</si>
  <si>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</si>
  <si>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</si>
  <si>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</si>
  <si>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</si>
  <si>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</si>
  <si>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</si>
  <si>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</si>
  <si>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</si>
  <si>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</si>
  <si>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</si>
  <si>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</si>
  <si>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</si>
  <si>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</si>
  <si>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</si>
  <si>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</si>
  <si>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</si>
  <si>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</si>
  <si>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</si>
  <si>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</si>
  <si>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</si>
  <si>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</si>
  <si>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</si>
  <si>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</si>
  <si>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</si>
  <si>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</si>
  <si>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</si>
  <si>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</si>
  <si>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</si>
  <si>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</si>
  <si>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</si>
  <si>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</si>
  <si>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</si>
  <si>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</si>
  <si>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</si>
  <si>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</si>
  <si>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</si>
  <si>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</si>
  <si>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</si>
  <si>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</si>
  <si>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</si>
  <si>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</si>
  <si>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</si>
  <si>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</si>
  <si>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</si>
  <si>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</si>
  <si>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</si>
  <si>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</si>
  <si>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</si>
  <si>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</si>
  <si>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</si>
  <si>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</si>
  <si>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</si>
  <si>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</si>
  <si>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</si>
  <si>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</si>
  <si>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</si>
  <si>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</si>
  <si>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</si>
  <si>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</si>
  <si>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</si>
  <si>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</si>
  <si>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</si>
  <si>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</si>
  <si>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</si>
  <si>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</si>
  <si>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</si>
  <si>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</si>
  <si>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</si>
  <si>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</si>
  <si>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</si>
  <si>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</si>
  <si>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</si>
  <si>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</si>
  <si>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</si>
  <si>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</si>
  <si>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</si>
  <si>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</si>
  <si>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</si>
  <si>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</si>
  <si>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</si>
  <si>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</si>
  <si>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</si>
  <si>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</si>
  <si>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</si>
  <si>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</si>
  <si>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</si>
  <si>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</si>
  <si>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</si>
  <si>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</si>
  <si>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</si>
  <si>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</si>
  <si>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</si>
  <si>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</si>
  <si>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</si>
  <si>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</si>
  <si>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</si>
  <si>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</si>
  <si>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</si>
  <si>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</si>
  <si>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</si>
  <si>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</si>
  <si>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</si>
  <si>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</si>
  <si>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</si>
  <si>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</si>
  <si>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</si>
  <si>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</si>
  <si>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</si>
  <si>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</si>
  <si>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</si>
  <si>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</si>
  <si>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</si>
  <si>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</si>
  <si>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</si>
  <si>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</si>
  <si>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</si>
  <si>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</si>
  <si>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</si>
  <si>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</si>
  <si>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</si>
  <si>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</si>
  <si>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</si>
  <si>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</si>
  <si>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</si>
  <si>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</si>
  <si>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</si>
  <si>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</si>
  <si>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</si>
  <si>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</si>
  <si>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</si>
  <si>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</si>
  <si>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</si>
  <si>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</si>
  <si>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</si>
  <si>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</si>
  <si>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</si>
  <si>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</si>
  <si>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</si>
  <si>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</si>
  <si>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</si>
  <si>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</si>
  <si>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</si>
  <si>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</si>
  <si>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</si>
  <si>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</si>
  <si>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</si>
  <si>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</si>
  <si>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</si>
  <si>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</si>
  <si>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</si>
  <si>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</si>
  <si>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</si>
  <si>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</si>
  <si>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</si>
  <si>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</si>
  <si>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</si>
  <si>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</si>
  <si>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</si>
  <si>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</si>
  <si>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</si>
  <si>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</si>
  <si>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</si>
  <si>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</si>
  <si>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</si>
  <si>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</si>
  <si>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</si>
  <si>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</si>
  <si>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</si>
  <si>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</si>
  <si>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</si>
  <si>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</si>
  <si>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</si>
  <si>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</si>
  <si>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</si>
  <si>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</si>
  <si>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</si>
  <si>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</si>
  <si>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</si>
  <si>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</si>
  <si>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</si>
  <si>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</si>
  <si>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</si>
  <si>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</si>
  <si>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</si>
  <si>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</si>
  <si>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</si>
  <si>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</si>
  <si>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</si>
  <si>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</si>
  <si>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</si>
  <si>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</si>
  <si>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</si>
  <si>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</si>
  <si>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</si>
  <si>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</si>
  <si>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</si>
  <si>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</si>
  <si>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</si>
  <si>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</si>
  <si>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</si>
  <si>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</si>
  <si>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</si>
  <si>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</si>
  <si>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</si>
  <si>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</si>
  <si>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</si>
  <si>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</si>
  <si>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</si>
  <si>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</si>
  <si>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</si>
  <si>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</si>
  <si>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</si>
  <si>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</si>
  <si>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</si>
  <si>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</si>
  <si>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</si>
  <si>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</si>
  <si>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</si>
  <si>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</si>
  <si>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</si>
  <si>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</si>
  <si>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</si>
  <si>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</si>
  <si>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</si>
  <si>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</si>
  <si>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</si>
  <si>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</si>
  <si>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</si>
  <si>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</si>
  <si>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</si>
  <si>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</si>
  <si>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</si>
  <si>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</si>
  <si>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</si>
  <si>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</si>
  <si>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</si>
  <si>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</si>
  <si>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</si>
  <si>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</si>
  <si>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</si>
  <si>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</si>
  <si>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</si>
  <si>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</si>
  <si>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</si>
  <si>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</si>
  <si>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</si>
  <si>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</si>
  <si>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</si>
  <si>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</si>
  <si>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</si>
  <si>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</si>
  <si>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</si>
  <si>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</si>
  <si>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</si>
  <si>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</si>
  <si>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</si>
  <si>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</si>
  <si>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</si>
  <si>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</si>
  <si>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</si>
  <si>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</si>
  <si>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</si>
  <si>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</si>
  <si>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</si>
  <si>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</si>
  <si>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</si>
  <si>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</si>
  <si>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</si>
  <si>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</si>
  <si>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</si>
  <si>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</si>
  <si>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</si>
  <si>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</si>
  <si>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</si>
  <si>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</si>
  <si>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</si>
  <si>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</si>
  <si>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</si>
  <si>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</si>
  <si>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</si>
  <si>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</si>
  <si>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</si>
  <si>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</si>
  <si>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</si>
  <si>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</si>
  <si>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</si>
  <si>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</si>
  <si>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</si>
  <si>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</si>
  <si>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</si>
  <si>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</si>
  <si>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</si>
  <si>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</si>
  <si>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</si>
  <si>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</si>
  <si>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</si>
  <si>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</si>
  <si>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</si>
  <si>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</si>
  <si>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</si>
  <si>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</si>
  <si>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</si>
  <si>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</si>
  <si>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</si>
  <si>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</si>
  <si>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</si>
  <si>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</si>
  <si>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</si>
  <si>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</si>
  <si>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</si>
  <si>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</si>
  <si>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</si>
  <si>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</si>
  <si>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</si>
  <si>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</si>
  <si>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</si>
  <si>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</si>
  <si>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</si>
  <si>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</si>
  <si>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</si>
  <si>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</si>
  <si>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</si>
  <si>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</si>
  <si>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</si>
  <si>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</si>
  <si>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</si>
  <si>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</si>
  <si>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</si>
  <si>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</si>
  <si>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</si>
  <si>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</si>
  <si>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</si>
  <si>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</si>
  <si>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</si>
  <si>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</si>
  <si>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</si>
  <si>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</si>
  <si>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</si>
  <si>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</si>
  <si>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</si>
  <si>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</si>
  <si>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</si>
  <si>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</si>
  <si>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</si>
  <si>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</si>
  <si>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</si>
  <si>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</si>
  <si>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</si>
  <si>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</si>
  <si>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</si>
  <si>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</si>
  <si>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</si>
  <si>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</si>
  <si>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</si>
  <si>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</si>
  <si>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</si>
  <si>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</si>
  <si>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</si>
  <si>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</si>
  <si>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</si>
  <si>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</si>
  <si>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</si>
  <si>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</si>
  <si>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</si>
  <si>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</si>
  <si>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</si>
  <si>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</si>
  <si>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</si>
  <si>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</si>
  <si>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</si>
  <si>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</si>
  <si>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</si>
  <si>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</si>
  <si>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</si>
  <si>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</si>
  <si>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</si>
  <si>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</si>
  <si>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</si>
  <si>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</si>
  <si>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</si>
  <si>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</si>
  <si>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</si>
  <si>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</si>
  <si>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</si>
  <si>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</si>
  <si>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</si>
  <si>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</si>
  <si>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</si>
  <si>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</si>
  <si>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</si>
  <si>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</si>
  <si>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</si>
  <si>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</si>
  <si>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</si>
  <si>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</si>
  <si>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</si>
  <si>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</si>
  <si>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</si>
  <si>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</si>
  <si>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</si>
  <si>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</si>
  <si>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</si>
  <si>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</si>
  <si>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</si>
  <si>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</si>
  <si>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</si>
  <si>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</si>
  <si>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</si>
  <si>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</si>
  <si>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</si>
  <si>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</si>
  <si>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</si>
  <si>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</si>
  <si>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</si>
  <si>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</si>
  <si>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</si>
  <si>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</si>
  <si>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</si>
  <si>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</si>
  <si>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</si>
  <si>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</si>
  <si>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</si>
  <si>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</si>
  <si>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</si>
  <si>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</si>
  <si>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</si>
  <si>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</si>
  <si>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</si>
  <si>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</si>
  <si>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</si>
  <si>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</si>
  <si>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</si>
  <si>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</si>
  <si>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</si>
  <si>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</si>
  <si>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</si>
  <si>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</si>
  <si>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</si>
  <si>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</si>
  <si>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</si>
  <si>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</si>
  <si>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</si>
  <si>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</si>
  <si>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</si>
  <si>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</si>
  <si>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</si>
  <si>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</si>
  <si>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</si>
  <si>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</si>
  <si>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</si>
  <si>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</si>
  <si>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</si>
  <si>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</si>
  <si>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</si>
  <si>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</si>
  <si>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</si>
  <si>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</si>
  <si>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</si>
  <si>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</si>
  <si>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</si>
  <si>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</si>
  <si>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</si>
  <si>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</si>
  <si>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</si>
  <si>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</si>
  <si>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</si>
  <si>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</si>
  <si>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</si>
  <si>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</si>
  <si>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</si>
  <si>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</si>
  <si>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</si>
  <si>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</si>
  <si>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</si>
  <si>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</si>
  <si>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</si>
  <si>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</si>
  <si>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</si>
  <si>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</si>
  <si>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</si>
  <si>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</si>
  <si>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</si>
  <si>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</si>
  <si>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</si>
  <si>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</si>
  <si>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</si>
  <si>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</si>
  <si>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</si>
  <si>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</si>
  <si>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</si>
  <si>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</si>
  <si>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</si>
  <si>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</si>
  <si>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</si>
  <si>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</si>
  <si>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</si>
  <si>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</si>
  <si>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</si>
  <si>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</si>
  <si>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</si>
  <si>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</si>
  <si>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</si>
  <si>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</si>
  <si>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</si>
  <si>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</si>
  <si>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</si>
  <si>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</si>
  <si>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</si>
  <si>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</si>
  <si>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</si>
  <si>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</si>
  <si>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</si>
  <si>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</si>
  <si>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</si>
  <si>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</si>
  <si>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</si>
  <si>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</si>
  <si>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</si>
  <si>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</si>
  <si>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</si>
  <si>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</si>
  <si>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</si>
  <si>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</si>
  <si>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</si>
  <si>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</si>
  <si>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</si>
  <si>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</si>
  <si>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</si>
  <si>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</si>
  <si>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</si>
  <si>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</si>
  <si>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</si>
  <si>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</si>
  <si>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</si>
  <si>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</si>
  <si>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</si>
  <si>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</si>
  <si>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</si>
  <si>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</si>
  <si>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</si>
  <si>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</si>
  <si>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</si>
  <si>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</si>
  <si>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</si>
  <si>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</si>
  <si>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</si>
  <si>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</si>
  <si>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</si>
  <si>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</si>
  <si>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</si>
  <si>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</si>
  <si>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</si>
  <si>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</si>
  <si>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</si>
  <si>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</si>
  <si>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</si>
  <si>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</si>
  <si>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</si>
  <si>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</si>
  <si>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</si>
  <si>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</si>
  <si>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</si>
  <si>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</si>
  <si>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</si>
  <si>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</si>
  <si>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</si>
  <si>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</si>
  <si>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</si>
  <si>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</si>
  <si>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</si>
  <si>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</si>
  <si>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</si>
  <si>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</si>
  <si>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</si>
  <si>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</si>
  <si>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</si>
  <si>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</si>
  <si>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</si>
  <si>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</si>
  <si>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</si>
  <si>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</si>
  <si>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</si>
  <si>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</si>
  <si>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</si>
  <si>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</si>
  <si>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</si>
  <si>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</si>
  <si>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</si>
  <si>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</si>
  <si>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</si>
  <si>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</si>
  <si>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</si>
  <si>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</si>
  <si>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</si>
  <si>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</si>
  <si>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</si>
  <si>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</si>
  <si>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</si>
  <si>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</si>
  <si>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</si>
  <si>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</si>
  <si>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</si>
  <si>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</si>
  <si>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</si>
  <si>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</si>
  <si>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</si>
  <si>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</si>
  <si>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</si>
  <si>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</si>
  <si>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</si>
  <si>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</si>
  <si>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</si>
  <si>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</si>
  <si>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</si>
  <si>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</si>
  <si>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</si>
  <si>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</si>
  <si>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</si>
  <si>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</si>
  <si>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</si>
  <si>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</si>
  <si>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</si>
  <si>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</si>
  <si>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</si>
  <si>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</si>
  <si>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</si>
  <si>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</si>
  <si>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</si>
  <si>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</si>
  <si>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</si>
  <si>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</si>
  <si>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</si>
  <si>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</si>
  <si>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</si>
  <si>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</si>
  <si>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</si>
  <si>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</si>
  <si>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</si>
  <si>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</si>
  <si>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</si>
  <si>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</si>
  <si>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</si>
  <si>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</si>
  <si>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</si>
  <si>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</si>
  <si>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</si>
  <si>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</si>
  <si>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</si>
  <si>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</si>
  <si>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</si>
  <si>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</si>
  <si>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</si>
  <si>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</si>
  <si>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</si>
  <si>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</si>
  <si>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</si>
  <si>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</si>
  <si>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</si>
  <si>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</si>
  <si>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</si>
  <si>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</si>
  <si>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</si>
  <si>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</si>
  <si>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</si>
  <si>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</si>
  <si>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</si>
  <si>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</si>
  <si>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</si>
  <si>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</si>
  <si>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</si>
  <si>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</si>
  <si>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</si>
  <si>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</si>
  <si>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</si>
  <si>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</si>
  <si>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</si>
  <si>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</si>
  <si>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</si>
  <si>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</si>
  <si>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</si>
  <si>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</si>
  <si>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</si>
  <si>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</si>
  <si>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</si>
  <si>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</si>
  <si>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</si>
  <si>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</si>
  <si>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</si>
  <si>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</si>
  <si>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</si>
  <si>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</si>
  <si>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</si>
  <si>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</si>
  <si>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</si>
  <si>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</si>
  <si>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</si>
  <si>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</si>
  <si>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</si>
  <si>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</si>
  <si>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</si>
  <si>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</si>
  <si>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</si>
  <si>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</si>
  <si>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</si>
  <si>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</si>
  <si>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</si>
  <si>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</si>
  <si>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</si>
  <si>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</si>
  <si>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</si>
  <si>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</si>
  <si>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</si>
  <si>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</si>
  <si>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</si>
  <si>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</si>
  <si>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</si>
  <si>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</si>
  <si>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</si>
  <si>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</si>
  <si>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</si>
  <si>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</si>
  <si>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</si>
  <si>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</si>
  <si>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</si>
  <si>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</si>
  <si>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</si>
  <si>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</si>
  <si>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</si>
  <si>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</si>
  <si>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</si>
  <si>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</si>
  <si>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</si>
  <si>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</si>
  <si>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</si>
  <si>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</si>
  <si>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</si>
  <si>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</si>
  <si>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</si>
  <si>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</si>
  <si>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</si>
  <si>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</si>
  <si>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</si>
  <si>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</si>
  <si>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</si>
  <si>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</si>
  <si>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</si>
  <si>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</si>
  <si>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</si>
  <si>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</si>
  <si>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</si>
  <si>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</si>
  <si>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</si>
  <si>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</si>
  <si>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</si>
  <si>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</si>
  <si>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</si>
  <si>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</si>
  <si>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</si>
  <si>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</si>
  <si>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</si>
  <si>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</si>
  <si>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</si>
  <si>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</si>
  <si>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</si>
  <si>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</si>
  <si>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</si>
  <si>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</si>
  <si>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</si>
  <si>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</si>
  <si>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</si>
  <si>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</si>
  <si>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</si>
  <si>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</si>
  <si>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</si>
  <si>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</si>
  <si>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</si>
  <si>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</si>
  <si>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</si>
  <si>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</si>
  <si>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</si>
  <si>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</si>
  <si>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</si>
  <si>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</si>
  <si>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</si>
  <si>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</si>
  <si>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</si>
  <si>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</si>
  <si>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</si>
  <si>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</si>
  <si>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</si>
  <si>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</si>
  <si>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</si>
  <si>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</si>
  <si>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</si>
  <si>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</si>
  <si>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</si>
  <si>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</si>
  <si>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</si>
  <si>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</si>
  <si>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</si>
  <si>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</si>
  <si>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</si>
  <si>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</si>
  <si>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</si>
  <si>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</si>
  <si>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</si>
  <si>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</si>
  <si>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</si>
  <si>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</si>
  <si>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</si>
  <si>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</si>
  <si>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</si>
  <si>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</si>
  <si>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</si>
  <si>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</si>
  <si>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</si>
  <si>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</si>
  <si>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</si>
  <si>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</si>
  <si>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</si>
  <si>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</si>
  <si>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</si>
  <si>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</si>
  <si>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</si>
  <si>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</si>
  <si>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</si>
  <si>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</si>
  <si>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</si>
  <si>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</si>
  <si>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</si>
  <si>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</si>
  <si>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</si>
  <si>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</si>
  <si>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</si>
  <si>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</si>
  <si>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</si>
  <si>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</si>
  <si>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</si>
  <si>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</si>
  <si>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</si>
  <si>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</si>
  <si>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</si>
  <si>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</si>
  <si>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</si>
  <si>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</si>
  <si>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</si>
  <si>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</si>
  <si>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</si>
  <si>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</si>
  <si>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</si>
  <si>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</si>
  <si>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</si>
  <si>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</si>
  <si>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</si>
  <si>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</si>
  <si>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</si>
  <si>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</si>
  <si>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</si>
  <si>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</si>
  <si>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</si>
  <si>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</si>
  <si>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</si>
  <si>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</si>
  <si>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</si>
  <si>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</si>
  <si>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</si>
  <si>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</si>
  <si>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</si>
  <si>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</si>
  <si>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</si>
  <si>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</si>
  <si>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</si>
  <si>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</si>
  <si>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</si>
  <si>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</si>
  <si>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</si>
  <si>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</si>
  <si>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</si>
  <si>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</si>
  <si>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</si>
  <si>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</si>
  <si>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</si>
  <si>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</si>
  <si>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</si>
  <si>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</si>
  <si>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</si>
  <si>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</si>
  <si>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</si>
  <si>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</si>
  <si>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</si>
  <si>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</si>
  <si>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</si>
  <si>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</si>
  <si>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</si>
  <si>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</si>
  <si>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</si>
  <si>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</si>
  <si>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</si>
  <si>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</si>
  <si>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</si>
  <si>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</si>
  <si>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</si>
  <si>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</si>
  <si>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</si>
  <si>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</si>
  <si>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</si>
  <si>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</si>
  <si>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</si>
  <si>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</si>
  <si>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</si>
  <si>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</si>
  <si>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</si>
  <si>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</si>
  <si>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</si>
  <si>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</si>
  <si>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</si>
  <si>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</si>
  <si>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</si>
  <si>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</si>
  <si>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</si>
  <si>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</si>
  <si>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</si>
  <si>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</si>
  <si>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</si>
  <si>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</si>
  <si>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</si>
  <si>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</si>
  <si>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</si>
  <si>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</si>
  <si>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</si>
  <si>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</si>
  <si>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</si>
  <si>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</si>
  <si>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</si>
  <si>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</si>
  <si>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</si>
  <si>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</si>
  <si>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</si>
  <si>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</si>
  <si>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</si>
  <si>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</si>
  <si>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</si>
  <si>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</si>
  <si>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</si>
  <si>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</si>
  <si>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</si>
  <si>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</si>
  <si>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</si>
  <si>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</si>
  <si>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</si>
  <si>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</si>
  <si>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</si>
  <si>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</si>
  <si>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</si>
  <si>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</si>
  <si>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</si>
  <si>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</si>
  <si>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</si>
  <si>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</si>
  <si>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</si>
  <si>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</si>
  <si>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</si>
  <si>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</si>
  <si>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</si>
  <si>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</si>
  <si>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</si>
  <si>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</si>
  <si>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</si>
  <si>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</si>
  <si>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</si>
  <si>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</si>
  <si>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</si>
  <si>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</si>
  <si>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</si>
  <si>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</si>
  <si>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</si>
  <si>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</si>
  <si>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</si>
  <si>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</si>
  <si>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</si>
  <si>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</si>
  <si>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</si>
  <si>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</si>
  <si>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</si>
  <si>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</si>
  <si>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</si>
  <si>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</si>
  <si>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</si>
  <si>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</si>
  <si>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</si>
  <si>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</si>
  <si>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</si>
  <si>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</si>
  <si>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</si>
  <si>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</si>
  <si>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</si>
  <si>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</si>
  <si>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</si>
  <si>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</si>
  <si>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</si>
  <si>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</si>
  <si>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</si>
  <si>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</si>
  <si>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</si>
  <si>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</si>
  <si>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</si>
  <si>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</si>
  <si>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</si>
  <si>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</si>
  <si>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</si>
  <si>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</si>
  <si>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</si>
  <si>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</si>
  <si>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</si>
  <si>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</si>
  <si>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</si>
  <si>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</si>
  <si>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</si>
  <si>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</si>
  <si>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</si>
  <si>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</si>
  <si>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</si>
  <si>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</si>
  <si>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</si>
  <si>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</si>
  <si>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</si>
  <si>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</si>
  <si>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</si>
  <si>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</si>
  <si>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</si>
  <si>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</si>
  <si>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</si>
  <si>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</si>
  <si>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</si>
  <si>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</si>
  <si>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</si>
  <si>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</si>
  <si>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</si>
  <si>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</si>
  <si>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</si>
  <si>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</si>
  <si>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</si>
  <si>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</si>
  <si>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</si>
  <si>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</si>
  <si>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</si>
  <si>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</si>
  <si>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</si>
  <si>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</si>
  <si>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</si>
  <si>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</si>
  <si>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</si>
  <si>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</si>
  <si>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</si>
  <si>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</si>
  <si>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</si>
  <si>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</si>
  <si>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</si>
  <si>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</si>
  <si>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</si>
  <si>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</si>
  <si>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</si>
  <si>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</si>
  <si>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</si>
  <si>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</si>
  <si>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</si>
  <si>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</si>
  <si>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</si>
  <si>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</si>
  <si>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</si>
  <si>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</si>
  <si>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</si>
  <si>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</si>
  <si>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</si>
  <si>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</si>
  <si>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</si>
  <si>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</si>
  <si>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</si>
  <si>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</si>
  <si>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</si>
  <si>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</si>
  <si>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</si>
  <si>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</si>
  <si>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</si>
  <si>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</si>
  <si>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</si>
  <si>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</si>
  <si>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</si>
  <si>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</si>
  <si>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</si>
  <si>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</si>
  <si>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</si>
  <si>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</si>
  <si>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</si>
  <si>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</si>
  <si>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</si>
  <si>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</si>
  <si>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</si>
  <si>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</si>
  <si>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</si>
  <si>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</si>
  <si>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</si>
  <si>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</si>
  <si>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</si>
  <si>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</si>
  <si>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</si>
  <si>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</si>
  <si>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</si>
  <si>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</si>
  <si>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</si>
  <si>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</si>
  <si>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</si>
  <si>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</si>
  <si>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</si>
  <si>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</si>
  <si>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</si>
  <si>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</si>
  <si>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</si>
  <si>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</si>
  <si>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</si>
  <si>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</si>
  <si>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</si>
  <si>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</si>
  <si>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</si>
  <si>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</si>
  <si>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</si>
  <si>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</si>
  <si>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</si>
  <si>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</si>
  <si>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</si>
  <si>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</si>
  <si>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</si>
  <si>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</si>
  <si>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</si>
  <si>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</si>
  <si>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</si>
  <si>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</si>
  <si>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</si>
  <si>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</si>
  <si>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</si>
  <si>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</si>
  <si>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</si>
  <si>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</si>
  <si>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</si>
  <si>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</si>
  <si>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</si>
  <si>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</si>
  <si>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</si>
  <si>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</si>
  <si>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</si>
  <si>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</si>
  <si>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</si>
  <si>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</si>
  <si>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</si>
  <si>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</si>
  <si>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</si>
  <si>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</si>
  <si>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</si>
  <si>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</si>
  <si>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</si>
  <si>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</si>
  <si>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</si>
  <si>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</si>
  <si>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</si>
  <si>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</si>
  <si>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</si>
  <si>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</si>
  <si>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</si>
  <si>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</si>
  <si>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</si>
  <si>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</si>
  <si>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</si>
  <si>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</si>
  <si>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</si>
  <si>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</si>
  <si>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</si>
  <si>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</si>
  <si>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</si>
  <si>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</si>
  <si>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</si>
  <si>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</si>
  <si>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</si>
  <si>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</si>
  <si>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</si>
  <si>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</si>
  <si>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</si>
  <si>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</si>
  <si>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</si>
  <si>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</si>
  <si>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</si>
  <si>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</si>
  <si>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</si>
  <si>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</si>
  <si>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</si>
  <si>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</si>
  <si>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</si>
  <si>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</si>
  <si>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</si>
  <si>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</si>
  <si>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</si>
  <si>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</si>
  <si>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</si>
  <si>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</si>
  <si>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</si>
  <si>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</si>
  <si>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</si>
  <si>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</si>
  <si>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</si>
  <si>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</si>
  <si>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</si>
  <si>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</si>
  <si>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</si>
  <si>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</si>
  <si>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</si>
  <si>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</si>
  <si>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</si>
  <si>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</si>
  <si>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</si>
  <si>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</si>
  <si>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</si>
  <si>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</si>
  <si>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</si>
  <si>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</si>
  <si>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</si>
  <si>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</si>
  <si>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</si>
  <si>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</si>
  <si>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</si>
  <si>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</si>
  <si>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</si>
  <si>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</si>
  <si>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</si>
  <si>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</si>
  <si>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</si>
  <si>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</si>
  <si>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</si>
  <si>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</si>
  <si>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</si>
  <si>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</si>
  <si>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</si>
  <si>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</si>
  <si>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</si>
  <si>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</si>
  <si>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</si>
  <si>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</si>
  <si>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</si>
  <si>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</si>
  <si>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</si>
  <si>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</si>
  <si>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</si>
  <si>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</si>
  <si>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</si>
  <si>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</si>
  <si>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</si>
  <si>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</si>
  <si>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</si>
  <si>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</si>
  <si>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</si>
  <si>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</si>
  <si>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</si>
  <si>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</si>
  <si>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</si>
  <si>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</si>
  <si>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</si>
  <si>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</si>
  <si>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</si>
  <si>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</si>
  <si>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</si>
  <si>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</si>
  <si>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</si>
  <si>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</si>
  <si>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</si>
  <si>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</si>
  <si>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</si>
  <si>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</si>
  <si>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</si>
  <si>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</si>
  <si>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</si>
  <si>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</si>
  <si>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</si>
  <si>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</si>
  <si>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</si>
  <si>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</si>
  <si>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</si>
  <si>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</si>
  <si>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</si>
  <si>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</si>
  <si>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</si>
  <si>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</si>
  <si>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</si>
  <si>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</si>
  <si>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</si>
  <si>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</si>
  <si>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</si>
  <si>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</si>
  <si>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</si>
  <si>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</si>
  <si>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</si>
  <si>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</si>
  <si>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</si>
  <si>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</si>
  <si>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</si>
  <si>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</si>
  <si>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</si>
  <si>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</si>
  <si>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</si>
  <si>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</si>
  <si>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</si>
  <si>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</si>
  <si>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</si>
  <si>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</si>
  <si>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</si>
  <si>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</si>
  <si>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</si>
  <si>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</si>
  <si>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</si>
  <si>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</si>
  <si>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</si>
  <si>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</si>
  <si>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</si>
  <si>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</si>
  <si>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</si>
  <si>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</si>
  <si>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</si>
  <si>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</si>
  <si>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</si>
  <si>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</si>
  <si>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</si>
  <si>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</si>
  <si>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</si>
  <si>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</si>
  <si>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</si>
  <si>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</si>
  <si>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</si>
  <si>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</si>
  <si>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</si>
  <si>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</si>
  <si>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</si>
  <si>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</si>
  <si>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</si>
  <si>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</si>
  <si>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</si>
  <si>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</si>
  <si>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</si>
  <si>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</si>
  <si>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</si>
  <si>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</si>
  <si>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</si>
  <si>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</si>
  <si>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</si>
  <si>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</si>
  <si>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</si>
  <si>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</si>
  <si>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</si>
  <si>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</si>
  <si>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</si>
  <si>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</si>
  <si>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</si>
  <si>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</si>
  <si>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</si>
  <si>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</si>
  <si>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</si>
  <si>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</si>
  <si>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</si>
  <si>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</si>
  <si>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</si>
  <si>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</si>
  <si>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</si>
  <si>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</si>
  <si>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</si>
  <si>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</si>
  <si>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</si>
  <si>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</si>
  <si>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</si>
  <si>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</si>
  <si>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</si>
  <si>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</si>
  <si>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</si>
  <si>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</si>
  <si>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</si>
  <si>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</si>
  <si>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</si>
  <si>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</si>
  <si>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</si>
  <si>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</si>
  <si>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</si>
  <si>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</si>
  <si>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</si>
  <si>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</si>
  <si>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</si>
  <si>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</si>
  <si>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</si>
  <si>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</si>
  <si>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</si>
  <si>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</si>
  <si>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</si>
  <si>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</si>
  <si>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</si>
  <si>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</si>
  <si>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</si>
  <si>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</si>
  <si>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</si>
  <si>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</si>
  <si>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</si>
  <si>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</si>
  <si>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</si>
  <si>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</si>
  <si>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</si>
  <si>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</si>
  <si>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</si>
  <si>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</si>
  <si>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</si>
  <si>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</si>
  <si>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</si>
  <si>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</si>
  <si>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</si>
  <si>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</si>
  <si>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</si>
  <si>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</si>
  <si>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</si>
  <si>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</si>
  <si>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</si>
  <si>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</si>
  <si>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</si>
  <si>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</si>
  <si>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</si>
  <si>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</si>
  <si>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</si>
  <si>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</si>
  <si>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</si>
  <si>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</si>
  <si>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</si>
  <si>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</si>
  <si>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</si>
  <si>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</si>
  <si>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</si>
  <si>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</si>
  <si>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</si>
  <si>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</si>
  <si>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</si>
  <si>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</si>
  <si>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</si>
  <si>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</si>
  <si>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</si>
  <si>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</si>
  <si>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</si>
  <si>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</si>
  <si>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</si>
  <si>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</si>
  <si>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</si>
  <si>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</si>
  <si>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</si>
  <si>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</si>
  <si>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</si>
  <si>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</si>
  <si>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</si>
  <si>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</si>
  <si>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</si>
  <si>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</si>
  <si>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</si>
  <si>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</si>
  <si>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</si>
  <si>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</si>
  <si>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</si>
  <si>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</si>
  <si>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</si>
  <si>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</si>
  <si>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</si>
  <si>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</si>
  <si>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</si>
  <si>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</si>
  <si>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</si>
  <si>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</si>
  <si>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</si>
  <si>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</si>
  <si>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</si>
  <si>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</si>
  <si>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</si>
  <si>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</si>
  <si>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</si>
  <si>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</si>
  <si>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</si>
  <si>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</si>
  <si>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</si>
  <si>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</si>
  <si>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</si>
  <si>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</si>
  <si>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</si>
  <si>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</si>
  <si>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</si>
  <si>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</si>
  <si>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</si>
  <si>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</si>
  <si>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</si>
  <si>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</si>
  <si>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</si>
  <si>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</si>
  <si>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</si>
  <si>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</si>
  <si>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</si>
  <si>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</si>
  <si>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</si>
  <si>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</si>
  <si>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</si>
  <si>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</si>
  <si>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</si>
  <si>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</si>
  <si>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</si>
  <si>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</si>
  <si>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</si>
  <si>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</si>
  <si>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</si>
  <si>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</si>
  <si>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</si>
  <si>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</si>
  <si>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</si>
  <si>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</si>
  <si>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</si>
  <si>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</si>
  <si>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</si>
  <si>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</si>
  <si>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</si>
  <si>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</si>
  <si>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</si>
  <si>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</si>
  <si>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</si>
  <si>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</si>
  <si>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</si>
  <si>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</si>
  <si>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</si>
  <si>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</si>
  <si>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</si>
  <si>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</si>
  <si>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</si>
  <si>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</si>
  <si>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</si>
  <si>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</si>
  <si>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</si>
  <si>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</si>
  <si>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</si>
  <si>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</si>
  <si>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</si>
  <si>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</si>
  <si>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</si>
  <si>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</si>
  <si>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</si>
  <si>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</si>
  <si>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</si>
  <si>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</si>
  <si>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</si>
  <si>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</si>
  <si>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</si>
  <si>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</si>
  <si>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</si>
  <si>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</si>
  <si>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</si>
  <si>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</si>
  <si>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</si>
  <si>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</si>
  <si>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</si>
  <si>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</si>
  <si>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</si>
  <si>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</si>
  <si>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</si>
  <si>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</si>
  <si>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</si>
  <si>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</si>
  <si>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</si>
  <si>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</si>
  <si>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</si>
  <si>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</si>
  <si>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</si>
  <si>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</si>
  <si>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</si>
  <si>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</si>
  <si>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</si>
  <si>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</si>
  <si>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</si>
  <si>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</si>
  <si>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</si>
  <si>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</si>
  <si>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</si>
  <si>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</si>
  <si>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</si>
  <si>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</si>
  <si>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</si>
  <si>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</si>
  <si>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</si>
  <si>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</si>
  <si>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</si>
  <si>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</si>
  <si>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</si>
  <si>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</si>
  <si>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</si>
  <si>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</si>
  <si>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</si>
  <si>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</si>
  <si>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</si>
  <si>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</si>
  <si>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</si>
  <si>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</si>
  <si>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</si>
  <si>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</si>
  <si>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</si>
  <si>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</si>
  <si>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</si>
  <si>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</si>
  <si>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</si>
  <si>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</si>
  <si>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</si>
  <si>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</si>
  <si>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</si>
  <si>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</si>
  <si>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</si>
  <si>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</si>
  <si>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</si>
  <si>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</si>
  <si>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</si>
  <si>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</si>
  <si>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</si>
  <si>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</si>
  <si>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</si>
  <si>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</si>
  <si>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</si>
  <si>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</si>
  <si>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</si>
  <si>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</si>
  <si>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</si>
  <si>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</si>
  <si>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</si>
  <si>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</si>
  <si>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</si>
  <si>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</si>
  <si>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</si>
  <si>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</si>
  <si>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</si>
  <si>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</si>
  <si>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</si>
  <si>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</si>
  <si>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</si>
  <si>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</si>
  <si>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</si>
  <si>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</si>
  <si>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</si>
  <si>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</si>
  <si>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</si>
  <si>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</si>
  <si>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</si>
  <si>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</si>
  <si>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</si>
  <si>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</si>
  <si>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</si>
  <si>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</si>
  <si>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</si>
  <si>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</si>
  <si>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</si>
  <si>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</si>
  <si>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</si>
  <si>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</si>
  <si>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</si>
  <si>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</si>
  <si>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</si>
  <si>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</si>
  <si>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</si>
  <si>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</si>
  <si>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</si>
  <si>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</si>
  <si>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</si>
  <si>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</si>
  <si>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</si>
  <si>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</si>
  <si>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</si>
  <si>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</si>
  <si>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</si>
  <si>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</si>
  <si>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</si>
  <si>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</si>
  <si>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</si>
  <si>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</si>
  <si>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</si>
  <si>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</si>
  <si>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</si>
  <si>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</si>
  <si>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</si>
  <si>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</si>
  <si>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</si>
  <si>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</si>
  <si>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</si>
  <si>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</si>
  <si>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</si>
  <si>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</si>
  <si>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</si>
  <si>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</si>
  <si>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</si>
  <si>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</si>
  <si>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</si>
  <si>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</si>
  <si>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</si>
  <si>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</si>
  <si>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</si>
  <si>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</si>
  <si>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</si>
  <si>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</si>
  <si>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</si>
  <si>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</si>
  <si>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</si>
  <si>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</si>
  <si>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</si>
  <si>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</si>
  <si>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</si>
  <si>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</si>
  <si>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</si>
  <si>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</si>
  <si>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</si>
  <si>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</si>
  <si>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</si>
  <si>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</si>
  <si>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</si>
  <si>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</si>
  <si>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</si>
  <si>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</si>
  <si>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</si>
  <si>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</si>
  <si>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</si>
  <si>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</si>
  <si>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</si>
  <si>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</si>
  <si>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</si>
  <si>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</si>
  <si>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</si>
  <si>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</si>
  <si>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</si>
  <si>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</si>
  <si>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</si>
  <si>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</si>
  <si>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</si>
  <si>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</si>
  <si>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</si>
  <si>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</si>
  <si>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</si>
  <si>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</si>
  <si>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</si>
  <si>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</si>
  <si>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</si>
  <si>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</si>
  <si>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</si>
  <si>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</si>
  <si>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</si>
  <si>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</si>
  <si>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</si>
  <si>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</si>
  <si>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</si>
  <si>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</si>
  <si>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</si>
  <si>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</si>
  <si>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</si>
  <si>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</si>
  <si>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</si>
  <si>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</si>
  <si>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</si>
  <si>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</si>
  <si>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</si>
  <si>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</si>
  <si>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</si>
  <si>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</si>
  <si>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</si>
  <si>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</si>
  <si>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</si>
  <si>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</si>
  <si>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</si>
  <si>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</si>
  <si>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</si>
  <si>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</si>
  <si>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</si>
  <si>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</si>
  <si>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</si>
  <si>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</si>
  <si>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</si>
  <si>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</si>
  <si>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</si>
  <si>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</si>
  <si>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</si>
  <si>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</si>
  <si>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</si>
  <si>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</si>
  <si>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</si>
  <si>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</si>
  <si>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</si>
  <si>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</si>
  <si>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</si>
  <si>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</si>
  <si>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</si>
  <si>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</si>
  <si>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</si>
  <si>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</si>
  <si>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</si>
  <si>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</si>
  <si>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</si>
  <si>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</si>
  <si>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</si>
  <si>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</si>
  <si>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</si>
  <si>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</si>
  <si>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</si>
  <si>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</si>
  <si>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</si>
  <si>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</si>
  <si>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</si>
  <si>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</si>
  <si>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</si>
  <si>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</si>
  <si>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</si>
  <si>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</si>
  <si>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</si>
  <si>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</si>
  <si>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</si>
  <si>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</si>
  <si>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</si>
  <si>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</si>
  <si>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</si>
  <si>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</si>
  <si>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</si>
  <si>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</si>
  <si>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</si>
  <si>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</si>
  <si>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</si>
  <si>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</si>
  <si>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</si>
  <si>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</si>
  <si>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</si>
  <si>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</si>
  <si>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</si>
  <si>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</si>
  <si>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</si>
  <si>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</si>
  <si>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</si>
  <si>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</si>
  <si>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</si>
  <si>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</si>
  <si>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</si>
  <si>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</si>
  <si>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</si>
  <si>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</si>
  <si>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</si>
  <si>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</si>
  <si>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</si>
  <si>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</si>
  <si>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</si>
  <si>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</si>
  <si>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</si>
  <si>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</si>
  <si>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</si>
  <si>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</si>
  <si>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</si>
  <si>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</si>
  <si>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</si>
  <si>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</si>
  <si>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</si>
  <si>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</si>
  <si>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</si>
  <si>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</si>
  <si>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</si>
  <si>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</si>
  <si>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</si>
  <si>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</si>
  <si>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</si>
  <si>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</si>
  <si>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</si>
  <si>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</si>
  <si>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</si>
  <si>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</si>
  <si>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</si>
  <si>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</si>
  <si>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</si>
  <si>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</si>
  <si>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</si>
  <si>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</si>
  <si>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</si>
  <si>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</si>
  <si>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</si>
  <si>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</si>
  <si>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</si>
  <si>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</si>
  <si>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</si>
  <si>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</si>
  <si>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</si>
  <si>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</si>
  <si>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</si>
  <si>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</si>
  <si>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</si>
  <si>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</si>
  <si>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</si>
  <si>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</si>
  <si>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</si>
  <si>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</si>
  <si>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</si>
  <si>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</si>
  <si>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</si>
  <si>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</si>
  <si>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</si>
  <si>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</si>
  <si>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</si>
  <si>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</si>
  <si>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</si>
  <si>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</si>
  <si>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</si>
  <si>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</si>
  <si>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</si>
  <si>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</si>
  <si>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</si>
  <si>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</si>
  <si>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</si>
  <si>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</si>
  <si>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</si>
  <si>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</si>
  <si>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</si>
  <si>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</si>
  <si>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</si>
  <si>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</si>
  <si>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</si>
  <si>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</si>
  <si>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</si>
  <si>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</si>
  <si>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</si>
  <si>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</si>
  <si>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</si>
  <si>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</si>
  <si>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</si>
  <si>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</si>
  <si>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</si>
  <si>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</si>
  <si>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</si>
  <si>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</si>
  <si>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</si>
  <si>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</si>
  <si>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</si>
  <si>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</si>
  <si>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</si>
  <si>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</si>
  <si>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</si>
  <si>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</si>
  <si>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</si>
  <si>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</si>
  <si>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</si>
  <si>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</si>
  <si>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</si>
  <si>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</si>
  <si>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</si>
  <si>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</si>
  <si>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</si>
  <si>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</si>
  <si>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</si>
  <si>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</si>
  <si>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</si>
  <si>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</si>
  <si>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</si>
  <si>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</si>
  <si>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</si>
  <si>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</si>
  <si>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</si>
  <si>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</si>
  <si>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</si>
  <si>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</si>
  <si>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</si>
  <si>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</si>
  <si>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</si>
  <si>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</si>
  <si>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</si>
  <si>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</si>
  <si>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</si>
  <si>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</si>
  <si>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</si>
  <si>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</si>
  <si>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</si>
  <si>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</si>
  <si>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</si>
  <si>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</si>
  <si>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</si>
  <si>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</si>
  <si>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</si>
  <si>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</si>
  <si>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</si>
  <si>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</si>
  <si>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</si>
  <si>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</si>
  <si>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</si>
  <si>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</si>
  <si>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</si>
  <si>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</si>
  <si>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</si>
  <si>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</si>
  <si>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</si>
  <si>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</si>
  <si>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</si>
  <si>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</si>
  <si>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</si>
  <si>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</si>
  <si>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</si>
  <si>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</si>
  <si>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</si>
  <si>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</si>
  <si>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</si>
  <si>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</si>
  <si>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</si>
  <si>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</si>
  <si>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</si>
  <si>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</si>
  <si>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</si>
  <si>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</si>
  <si>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</si>
  <si>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</si>
  <si>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</si>
  <si>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</si>
  <si>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</si>
  <si>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</si>
  <si>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</si>
  <si>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</si>
  <si>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</si>
  <si>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</si>
  <si>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</si>
  <si>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</si>
  <si>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</si>
  <si>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</si>
  <si>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</si>
  <si>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</si>
  <si>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</si>
  <si>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</si>
  <si>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</si>
  <si>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</si>
  <si>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</si>
  <si>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</si>
  <si>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</si>
  <si>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</si>
  <si>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</si>
  <si>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</si>
  <si>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</si>
  <si>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</si>
  <si>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</si>
  <si>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</si>
  <si>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</si>
  <si>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</si>
  <si>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</si>
  <si>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</si>
  <si>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</si>
  <si>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</si>
  <si>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</si>
  <si>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</si>
  <si>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</si>
  <si>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</si>
  <si>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</si>
  <si>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</si>
  <si>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</si>
  <si>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</si>
  <si>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</si>
  <si>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</si>
  <si>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</si>
  <si>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</si>
  <si>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</si>
  <si>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</si>
  <si>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</si>
  <si>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</si>
  <si>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</si>
  <si>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</si>
  <si>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</si>
  <si>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</si>
  <si>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</si>
  <si>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</si>
  <si>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</si>
  <si>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</si>
  <si>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</si>
  <si>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</si>
  <si>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</si>
  <si>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</si>
  <si>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</si>
  <si>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</si>
  <si>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</si>
  <si>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</si>
  <si>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</si>
  <si>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</si>
  <si>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</si>
  <si>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</si>
  <si>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</si>
  <si>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</si>
  <si>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</si>
  <si>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</si>
  <si>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</si>
  <si>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</si>
  <si>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</si>
  <si>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</si>
  <si>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</si>
  <si>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</si>
  <si>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</si>
  <si>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</si>
  <si>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</si>
  <si>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</si>
  <si>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</si>
  <si>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</si>
  <si>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</si>
  <si>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</si>
  <si>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</si>
  <si>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</si>
  <si>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</si>
  <si>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</si>
  <si>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</si>
  <si>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</si>
  <si>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</si>
  <si>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</si>
  <si>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</si>
  <si>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</si>
  <si>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</si>
  <si>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</si>
  <si>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</si>
  <si>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</si>
  <si>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</si>
  <si>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</si>
  <si>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</si>
  <si>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</si>
  <si>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</si>
  <si>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</si>
  <si>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</si>
  <si>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</si>
  <si>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</si>
  <si>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</si>
  <si>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</si>
  <si>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</si>
  <si>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</si>
  <si>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</si>
  <si>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</si>
  <si>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</si>
  <si>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</si>
  <si>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</si>
  <si>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</si>
  <si>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</si>
  <si>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</si>
  <si>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</si>
  <si>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</si>
  <si>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</si>
  <si>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</si>
  <si>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</si>
  <si>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</si>
  <si>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</si>
  <si>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</si>
  <si>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</si>
  <si>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</si>
  <si>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</si>
  <si>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</si>
  <si>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</si>
  <si>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</si>
  <si>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</si>
  <si>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</si>
  <si>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</si>
  <si>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</si>
  <si>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</si>
  <si>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</si>
  <si>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</si>
  <si>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</si>
  <si>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</si>
  <si>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</si>
  <si>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</si>
  <si>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</si>
  <si>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</si>
  <si>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</si>
  <si>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</si>
  <si>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</si>
  <si>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</si>
  <si>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</si>
  <si>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</si>
  <si>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</si>
  <si>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</si>
  <si>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</si>
  <si>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</si>
  <si>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</si>
  <si>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</si>
  <si>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</si>
  <si>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</si>
  <si>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</si>
  <si>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</si>
  <si>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</si>
  <si>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</si>
  <si>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</si>
  <si>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</si>
  <si>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</si>
  <si>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</si>
  <si>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</si>
  <si>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</si>
  <si>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</si>
  <si>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</si>
  <si>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</si>
  <si>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</si>
  <si>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</si>
  <si>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</si>
  <si>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</si>
  <si>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</si>
  <si>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</si>
  <si>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</si>
  <si>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</si>
  <si>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</si>
  <si>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</si>
  <si>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</si>
  <si>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</si>
  <si>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</si>
  <si>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</si>
  <si>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</si>
  <si>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</si>
  <si>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</si>
  <si>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</si>
  <si>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</si>
  <si>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</si>
  <si>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</si>
  <si>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</si>
  <si>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</si>
  <si>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</si>
  <si>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</si>
  <si>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</si>
  <si>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</si>
  <si>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</si>
  <si>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</si>
  <si>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</si>
  <si>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</si>
  <si>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</si>
  <si>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</si>
  <si>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</si>
  <si>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</si>
  <si>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</si>
  <si>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</si>
  <si>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</si>
  <si>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</si>
  <si>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</si>
  <si>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</si>
  <si>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</si>
  <si>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</si>
  <si>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</si>
  <si>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</si>
  <si>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</si>
  <si>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</si>
  <si>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</si>
  <si>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</si>
  <si>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</si>
  <si>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</si>
  <si>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</si>
  <si>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</si>
  <si>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</si>
  <si>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</si>
  <si>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</si>
  <si>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</si>
  <si>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</si>
  <si>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</si>
  <si>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</si>
  <si>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</si>
  <si>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</si>
  <si>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</si>
  <si>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</si>
  <si>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</si>
  <si>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</si>
  <si>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</si>
  <si>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</si>
  <si>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</si>
  <si>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</si>
  <si>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</si>
  <si>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</si>
  <si>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</si>
  <si>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</si>
  <si>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</si>
  <si>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</si>
  <si>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</si>
  <si>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</si>
  <si>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</si>
  <si>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</si>
  <si>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</si>
  <si>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</si>
  <si>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</si>
  <si>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</si>
  <si>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</si>
  <si>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</si>
  <si>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</si>
  <si>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</si>
  <si>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</si>
  <si>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</si>
  <si>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</si>
  <si>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</si>
  <si>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</si>
  <si>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</si>
  <si>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</si>
  <si>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</si>
  <si>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</si>
  <si>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</si>
  <si>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</si>
  <si>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</si>
  <si>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</si>
  <si>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</si>
  <si>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</si>
  <si>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</si>
  <si>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</si>
  <si>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</si>
  <si>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</si>
  <si>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</si>
  <si>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</si>
  <si>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</si>
  <si>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</si>
  <si>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</si>
  <si>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</si>
  <si>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</si>
  <si>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</si>
  <si>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</si>
  <si>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</si>
  <si>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</si>
  <si>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</si>
  <si>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</si>
  <si>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</si>
  <si>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</si>
  <si>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</si>
  <si>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</si>
  <si>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</si>
  <si>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</si>
  <si>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</si>
  <si>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</si>
  <si>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</si>
  <si>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</si>
  <si>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</si>
  <si>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</si>
  <si>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</si>
  <si>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</si>
  <si>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</si>
  <si>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</si>
  <si>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</si>
  <si>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</si>
  <si>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</si>
  <si>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</si>
  <si>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</si>
  <si>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</si>
  <si>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</si>
  <si>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</si>
  <si>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</si>
  <si>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</si>
  <si>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</si>
  <si>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</si>
  <si>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</si>
  <si>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</si>
  <si>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</si>
  <si>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</si>
  <si>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</si>
  <si>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</si>
  <si>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</si>
  <si>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</si>
  <si>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</si>
  <si>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</si>
  <si>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</si>
  <si>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</si>
  <si>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</si>
  <si>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</si>
  <si>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</si>
  <si>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</si>
  <si>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</si>
  <si>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</si>
  <si>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</si>
  <si>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</si>
  <si>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</si>
  <si>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</si>
  <si>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</si>
  <si>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</si>
  <si>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</si>
  <si>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</si>
  <si>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</si>
  <si>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</si>
  <si>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</si>
  <si>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</si>
  <si>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</si>
  <si>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</si>
  <si>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</si>
  <si>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</si>
  <si>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</si>
  <si>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</si>
  <si>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</si>
  <si>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</si>
  <si>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</si>
  <si>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</si>
  <si>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</si>
  <si>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</si>
  <si>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</si>
  <si>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</si>
  <si>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</si>
  <si>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</si>
  <si>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</si>
  <si>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</si>
  <si>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</si>
  <si>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</si>
  <si>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</si>
  <si>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</si>
  <si>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</si>
  <si>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</si>
  <si>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</si>
  <si>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</si>
  <si>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</si>
  <si>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</si>
  <si>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</si>
  <si>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</si>
  <si>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</si>
  <si>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</si>
  <si>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</si>
  <si>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</si>
  <si>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</si>
  <si>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</si>
  <si>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</si>
  <si>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</si>
  <si>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</si>
  <si>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</si>
  <si>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</si>
  <si>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</si>
  <si>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</si>
  <si>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</si>
  <si>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</si>
  <si>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</si>
  <si>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</si>
  <si>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</si>
  <si>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</si>
  <si>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</si>
  <si>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</si>
  <si>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</si>
  <si>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</si>
  <si>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</si>
  <si>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</si>
  <si>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</si>
  <si>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</si>
  <si>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</si>
  <si>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</si>
  <si>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</si>
  <si>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</si>
  <si>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</si>
  <si>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</si>
  <si>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</si>
  <si>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</si>
  <si>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</si>
  <si>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</si>
  <si>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</si>
  <si>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</si>
  <si>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</si>
  <si>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</si>
  <si>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</si>
  <si>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</si>
  <si>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</si>
  <si>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</si>
  <si>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</si>
  <si>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</si>
  <si>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</si>
  <si>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</si>
  <si>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</si>
  <si>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</si>
  <si>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</si>
  <si>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</si>
  <si>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</si>
  <si>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</si>
  <si>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</si>
  <si>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</si>
  <si>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</si>
  <si>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</si>
  <si>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</si>
  <si>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</si>
  <si>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</si>
  <si>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</si>
  <si>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</si>
  <si>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</si>
  <si>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</si>
  <si>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</si>
  <si>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</si>
  <si>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</si>
  <si>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</si>
  <si>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</si>
  <si>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</si>
  <si>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</si>
  <si>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</si>
  <si>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</si>
  <si>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</si>
  <si>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</si>
  <si>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</si>
  <si>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</si>
  <si>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</si>
  <si>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</si>
  <si>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</si>
  <si>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</si>
  <si>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</si>
  <si>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</si>
  <si>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</si>
  <si>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</si>
  <si>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</si>
  <si>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</si>
  <si>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</si>
  <si>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</si>
  <si>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</si>
  <si>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</si>
  <si>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</si>
  <si>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</si>
  <si>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</si>
  <si>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</si>
  <si>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</si>
  <si>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</si>
  <si>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</si>
  <si>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</si>
  <si>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</si>
  <si>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</si>
  <si>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</si>
  <si>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</si>
  <si>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</si>
  <si>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</si>
  <si>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</si>
  <si>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</si>
  <si>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</si>
  <si>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</si>
  <si>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</si>
  <si>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</si>
  <si>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</si>
  <si>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</si>
  <si>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</si>
  <si>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</si>
  <si>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</si>
  <si>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</si>
  <si>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</si>
  <si>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</si>
  <si>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</si>
  <si>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</si>
  <si>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</si>
  <si>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</si>
  <si>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</si>
  <si>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</si>
  <si>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</si>
  <si>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</si>
  <si>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</si>
  <si>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</si>
  <si>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</si>
  <si>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</si>
  <si>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</si>
  <si>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</si>
  <si>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</si>
  <si>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</si>
  <si>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</si>
  <si>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</si>
  <si>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</si>
  <si>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</si>
  <si>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</si>
  <si>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</si>
  <si>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</si>
  <si>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</si>
  <si>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</si>
  <si>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</si>
  <si>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</si>
  <si>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</si>
  <si>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</si>
  <si>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</si>
  <si>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</si>
  <si>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</si>
  <si>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</si>
  <si>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</si>
  <si>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</si>
  <si>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</si>
  <si>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</si>
  <si>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</si>
  <si>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</si>
  <si>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</si>
  <si>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</si>
  <si>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</si>
  <si>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</si>
  <si>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</si>
  <si>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</si>
  <si>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</si>
  <si>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</si>
  <si>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</si>
  <si>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</si>
  <si>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</si>
  <si>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</si>
  <si>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</si>
  <si>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</si>
  <si>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</si>
  <si>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</si>
  <si>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</si>
  <si>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</si>
  <si>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</si>
  <si>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</si>
  <si>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</si>
  <si>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</si>
  <si>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</si>
  <si>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</si>
  <si>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</si>
  <si>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</si>
  <si>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</si>
  <si>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</si>
  <si>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</si>
  <si>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</si>
  <si>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</si>
  <si>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</si>
  <si>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</si>
  <si>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</si>
  <si>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</si>
  <si>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</si>
  <si>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</si>
  <si>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</si>
  <si>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</si>
  <si>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</si>
  <si>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</si>
  <si>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</si>
  <si>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</si>
  <si>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</si>
  <si>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</si>
  <si>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</si>
  <si>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</si>
  <si>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</si>
  <si>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</si>
  <si>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</si>
  <si>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</si>
  <si>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</si>
  <si>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</si>
  <si>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</si>
  <si>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</si>
  <si>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</si>
  <si>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</si>
  <si>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</si>
  <si>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</si>
  <si>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</si>
  <si>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</si>
  <si>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</si>
  <si>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</si>
  <si>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</si>
  <si>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</si>
  <si>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</si>
  <si>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</si>
  <si>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</si>
  <si>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</si>
  <si>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</si>
  <si>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</si>
  <si>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</si>
  <si>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</si>
  <si>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</si>
  <si>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</si>
  <si>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</si>
  <si>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</si>
  <si>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</si>
  <si>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</si>
  <si>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</si>
  <si>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</si>
  <si>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</si>
  <si>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</si>
  <si>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</si>
  <si>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</si>
  <si>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</si>
  <si>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</si>
  <si>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</si>
  <si>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</si>
  <si>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</si>
  <si>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</si>
  <si>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</si>
  <si>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</si>
  <si>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</si>
  <si>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</si>
  <si>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</si>
  <si>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</si>
  <si>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</si>
  <si>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</si>
  <si>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</si>
  <si>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</si>
  <si>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</si>
  <si>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</si>
  <si>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</si>
  <si>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</si>
  <si>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</si>
  <si>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</si>
  <si>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</si>
  <si>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</si>
  <si>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</si>
  <si>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</si>
  <si>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</si>
  <si>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</si>
  <si>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</si>
  <si>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</si>
  <si>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</si>
  <si>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</si>
  <si>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</si>
  <si>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</si>
  <si>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</si>
  <si>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</si>
  <si>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</si>
  <si>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</si>
  <si>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</si>
  <si>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</si>
  <si>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</si>
  <si>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</si>
  <si>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</si>
  <si>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</si>
  <si>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</si>
  <si>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</si>
  <si>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</si>
  <si>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</si>
  <si>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</si>
  <si>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</si>
  <si>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</si>
  <si>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</si>
  <si>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</si>
  <si>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</si>
  <si>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</si>
  <si>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</si>
  <si>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</si>
  <si>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</si>
  <si>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</si>
  <si>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</si>
  <si>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</si>
  <si>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</si>
  <si>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</si>
  <si>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</si>
  <si>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</si>
  <si>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</si>
  <si>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</si>
  <si>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</si>
  <si>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</si>
  <si>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</si>
  <si>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</si>
  <si>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</si>
  <si>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</si>
  <si>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</si>
  <si>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</si>
  <si>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</si>
  <si>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</si>
  <si>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</si>
  <si>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</si>
  <si>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</si>
  <si>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</si>
  <si>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</si>
  <si>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</si>
  <si>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</si>
  <si>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</si>
  <si>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</si>
  <si>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</si>
  <si>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</si>
  <si>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</si>
  <si>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</si>
  <si>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</si>
  <si>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</si>
  <si>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</si>
  <si>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</si>
  <si>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</si>
  <si>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</si>
  <si>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</si>
  <si>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</si>
  <si>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</si>
  <si>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</si>
  <si>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</si>
  <si>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</si>
  <si>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</si>
  <si>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</si>
  <si>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</si>
  <si>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</si>
  <si>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</si>
  <si>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</si>
  <si>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</si>
  <si>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</si>
  <si>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</si>
  <si>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</si>
  <si>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</si>
  <si>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</si>
  <si>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</si>
  <si>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</si>
  <si>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</si>
  <si>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</si>
  <si>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</si>
  <si>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</si>
  <si>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</si>
  <si>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</si>
  <si>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</si>
  <si>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</si>
  <si>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</si>
  <si>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</si>
  <si>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</si>
  <si>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</si>
  <si>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</si>
  <si>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</si>
  <si>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</si>
  <si>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</si>
  <si>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</si>
  <si>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</si>
  <si>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</si>
  <si>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</si>
  <si>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</si>
  <si>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</si>
  <si>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</si>
  <si>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</si>
  <si>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</si>
  <si>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</si>
  <si>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</si>
  <si>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</si>
  <si>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</si>
  <si>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</si>
  <si>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</si>
  <si>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</si>
  <si>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</si>
  <si>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</si>
  <si>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</si>
  <si>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</si>
  <si>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</si>
  <si>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</si>
  <si>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</si>
  <si>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</si>
  <si>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</si>
  <si>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</si>
  <si>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</si>
  <si>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</si>
  <si>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</si>
  <si>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</si>
  <si>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</si>
  <si>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</si>
  <si>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</si>
  <si>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</si>
  <si>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</si>
  <si>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</si>
  <si>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</si>
  <si>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</si>
  <si>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</si>
  <si>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</si>
  <si>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</si>
  <si>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</si>
  <si>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</si>
  <si>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</si>
  <si>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</si>
  <si>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</si>
  <si>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</si>
  <si>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</si>
  <si>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</si>
  <si>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</si>
  <si>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</si>
  <si>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</si>
  <si>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</si>
  <si>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</si>
  <si>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</si>
  <si>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</si>
  <si>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</si>
  <si>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</si>
  <si>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</si>
  <si>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</si>
  <si>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</si>
  <si>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</si>
  <si>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</si>
  <si>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</si>
  <si>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</si>
  <si>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</si>
  <si>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</si>
  <si>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</si>
  <si>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</si>
  <si>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</si>
  <si>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</si>
  <si>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</si>
  <si>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</si>
  <si>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</si>
  <si>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</si>
  <si>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</si>
  <si>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</si>
  <si>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</si>
  <si>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</si>
  <si>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</si>
  <si>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</si>
  <si>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</si>
  <si>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</si>
  <si>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</si>
  <si>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</si>
  <si>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</si>
  <si>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</si>
  <si>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</si>
  <si>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</si>
  <si>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</si>
  <si>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</si>
  <si>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</si>
  <si>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</si>
  <si>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</si>
  <si>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</si>
  <si>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</si>
  <si>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</si>
  <si>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</si>
  <si>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</si>
  <si>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</si>
  <si>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</si>
  <si>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</si>
  <si>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</si>
  <si>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</si>
  <si>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</si>
  <si>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</si>
  <si>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</si>
  <si>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</si>
  <si>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</si>
  <si>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</si>
  <si>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</si>
  <si>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</si>
  <si>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</si>
  <si>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</si>
  <si>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</si>
  <si>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</si>
  <si>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</si>
  <si>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</si>
  <si>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</si>
  <si>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</si>
  <si>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</si>
  <si>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</si>
  <si>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</si>
  <si>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</si>
  <si>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</si>
  <si>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</si>
  <si>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</si>
  <si>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</si>
  <si>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</si>
  <si>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</si>
  <si>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</si>
  <si>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</si>
  <si>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</si>
  <si>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</si>
  <si>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</si>
  <si>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</si>
  <si>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</si>
  <si>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</si>
  <si>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</si>
  <si>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</si>
  <si>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</si>
  <si>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</si>
  <si>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</si>
  <si>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</si>
  <si>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</si>
  <si>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</si>
  <si>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</si>
  <si>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</si>
  <si>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</si>
  <si>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</si>
  <si>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</si>
  <si>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</si>
  <si>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</si>
  <si>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</si>
  <si>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</si>
  <si>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</si>
  <si>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</si>
  <si>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</si>
  <si>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</si>
  <si>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</si>
  <si>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</si>
  <si>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</si>
  <si>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</si>
  <si>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</si>
  <si>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</si>
  <si>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</si>
  <si>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</si>
  <si>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</si>
  <si>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</si>
  <si>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</si>
  <si>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</si>
  <si>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</si>
  <si>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</si>
  <si>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</si>
  <si>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</si>
  <si>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</si>
  <si>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</si>
  <si>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</si>
  <si>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</si>
  <si>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</si>
  <si>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</si>
  <si>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</si>
  <si>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</si>
  <si>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</si>
  <si>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</si>
  <si>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</si>
  <si>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</si>
  <si>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</si>
  <si>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</si>
  <si>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</si>
  <si>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</si>
  <si>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</si>
  <si>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</si>
  <si>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</si>
  <si>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</si>
  <si>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</si>
  <si>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</si>
  <si>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</si>
  <si>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</si>
  <si>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</si>
  <si>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</si>
  <si>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</si>
  <si>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</si>
  <si>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</si>
  <si>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</si>
  <si>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</si>
  <si>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</si>
  <si>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</si>
  <si>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</si>
  <si>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</si>
  <si>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</si>
  <si>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</si>
  <si>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</si>
  <si>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</si>
  <si>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</si>
  <si>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</si>
  <si>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</si>
  <si>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</si>
  <si>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</si>
  <si>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</si>
  <si>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</si>
  <si>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</si>
  <si>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</si>
  <si>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</si>
  <si>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</si>
  <si>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</si>
  <si>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</si>
  <si>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</si>
  <si>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</si>
  <si>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</si>
  <si>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</si>
  <si>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</si>
  <si>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</si>
  <si>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</si>
  <si>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</si>
  <si>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</si>
  <si>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</si>
  <si>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</si>
  <si>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</si>
  <si>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</si>
  <si>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</si>
  <si>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</si>
  <si>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</si>
  <si>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</si>
  <si>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</si>
  <si>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</si>
  <si>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</si>
  <si>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</si>
  <si>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</si>
  <si>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</si>
  <si>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</si>
  <si>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</si>
  <si>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</si>
  <si>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</si>
  <si>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</si>
  <si>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</si>
  <si>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</si>
  <si>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</si>
  <si>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</si>
  <si>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</si>
  <si>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</si>
  <si>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</si>
  <si>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</si>
  <si>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</si>
  <si>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</si>
  <si>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</si>
  <si>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</si>
  <si>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</si>
  <si>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</si>
  <si>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</si>
  <si>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</si>
  <si>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</si>
  <si>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</si>
  <si>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</si>
  <si>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</si>
  <si>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</si>
  <si>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</si>
  <si>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</si>
  <si>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</si>
  <si>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</si>
  <si>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</si>
  <si>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</si>
  <si>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</si>
  <si>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</si>
  <si>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</si>
  <si>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</si>
  <si>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</si>
  <si>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</si>
  <si>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</si>
  <si>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</si>
  <si>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</si>
  <si>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</si>
  <si>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</si>
  <si>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</si>
  <si>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</si>
  <si>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</si>
  <si>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</si>
  <si>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</si>
  <si>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</si>
  <si>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</si>
  <si>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</si>
  <si>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</si>
  <si>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</si>
  <si>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</si>
  <si>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</si>
  <si>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</si>
  <si>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</si>
  <si>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</si>
  <si>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</si>
  <si>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</si>
  <si>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</si>
  <si>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</si>
  <si>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</si>
  <si>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</si>
  <si>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</si>
  <si>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</si>
  <si>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</si>
  <si>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</si>
  <si>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</si>
  <si>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</si>
  <si>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</si>
  <si>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</si>
  <si>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</si>
  <si>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</si>
  <si>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</si>
  <si>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</si>
  <si>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</si>
  <si>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</si>
  <si>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</si>
  <si>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</si>
  <si>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</si>
  <si>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</si>
  <si>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</si>
  <si>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</si>
  <si>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</si>
  <si>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</si>
  <si>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</si>
  <si>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</si>
  <si>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</si>
  <si>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</si>
  <si>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</si>
  <si>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</si>
  <si>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</si>
  <si>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</si>
  <si>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</si>
  <si>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</si>
  <si>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</si>
  <si>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</si>
  <si>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</si>
  <si>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</si>
  <si>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</si>
  <si>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</si>
  <si>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</si>
  <si>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</si>
  <si>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</si>
  <si>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</si>
  <si>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</si>
  <si>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</si>
  <si>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</si>
  <si>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</si>
  <si>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</si>
  <si>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</si>
  <si>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</si>
  <si>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</si>
  <si>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</si>
  <si>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</si>
  <si>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</si>
  <si>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</si>
  <si>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</si>
  <si>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</si>
  <si>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</si>
  <si>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</si>
  <si>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</si>
  <si>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</si>
  <si>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</si>
  <si>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</si>
  <si>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</si>
  <si>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</si>
  <si>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</si>
  <si>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</si>
  <si>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</si>
  <si>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</si>
  <si>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</si>
  <si>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</si>
  <si>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</si>
  <si>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</si>
  <si>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</si>
  <si>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</si>
  <si>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</si>
  <si>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</si>
  <si>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</si>
  <si>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</si>
  <si>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</si>
  <si>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</si>
  <si>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</si>
  <si>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</si>
  <si>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</si>
  <si>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</si>
  <si>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</si>
  <si>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</si>
  <si>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</si>
  <si>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</si>
  <si>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</si>
  <si>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</si>
  <si>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</si>
  <si>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</si>
  <si>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</si>
  <si>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</si>
  <si>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</si>
  <si>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</si>
  <si>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</si>
  <si>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</si>
  <si>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</si>
  <si>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</si>
  <si>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</si>
  <si>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</si>
  <si>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</si>
  <si>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</si>
  <si>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</si>
  <si>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</si>
  <si>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</si>
  <si>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</si>
  <si>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</si>
  <si>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</si>
  <si>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</si>
  <si>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</si>
  <si>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</si>
  <si>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</si>
  <si>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</si>
  <si>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</si>
  <si>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</si>
  <si>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</si>
  <si>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</si>
  <si>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</si>
  <si>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</si>
  <si>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</si>
  <si>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</si>
  <si>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</si>
  <si>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</si>
  <si>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</si>
  <si>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</si>
  <si>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</si>
  <si>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</si>
  <si>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</si>
  <si>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</si>
  <si>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</si>
  <si>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</si>
  <si>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</si>
  <si>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</si>
  <si>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</si>
  <si>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</si>
  <si>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</si>
  <si>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</si>
  <si>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</si>
  <si>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</si>
  <si>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</si>
  <si>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</si>
  <si>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</si>
  <si>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</si>
  <si>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</si>
  <si>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</si>
  <si>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</si>
  <si>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</si>
  <si>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</si>
  <si>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</si>
  <si>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</si>
  <si>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</si>
  <si>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</si>
  <si>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</si>
  <si>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</si>
  <si>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</si>
  <si>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</si>
  <si>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</si>
  <si>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</si>
  <si>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</si>
  <si>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</si>
  <si>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</si>
  <si>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</si>
  <si>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</si>
  <si>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</si>
  <si>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</si>
  <si>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</si>
  <si>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</si>
  <si>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</si>
  <si>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</si>
  <si>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</si>
  <si>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</si>
  <si>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</si>
  <si>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</si>
  <si>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</si>
  <si>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</si>
  <si>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</si>
  <si>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</si>
  <si>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</si>
  <si>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</si>
  <si>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</si>
  <si>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</si>
  <si>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</si>
  <si>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</si>
  <si>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</si>
  <si>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</si>
  <si>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</si>
  <si>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</si>
  <si>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</si>
  <si>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</si>
  <si>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</si>
  <si>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</si>
  <si>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</si>
  <si>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</si>
  <si>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</si>
  <si>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</si>
  <si>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</si>
  <si>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</si>
  <si>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</si>
  <si>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</si>
  <si>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</si>
  <si>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</si>
  <si>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</si>
  <si>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</si>
  <si>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</si>
  <si>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</si>
  <si>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</si>
  <si>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</si>
  <si>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</si>
  <si>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</si>
  <si>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</si>
  <si>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</si>
  <si>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</si>
  <si>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</si>
  <si>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</si>
  <si>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</si>
  <si>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</si>
  <si>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</si>
  <si>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</si>
  <si>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</si>
  <si>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</si>
  <si>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</si>
  <si>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</si>
  <si>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</si>
  <si>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</si>
  <si>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</si>
  <si>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</si>
  <si>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</si>
  <si>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</si>
  <si>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</si>
  <si>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</si>
  <si>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</si>
  <si>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</si>
  <si>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</si>
  <si>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</si>
  <si>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</si>
  <si>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</si>
  <si>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</si>
  <si>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</si>
  <si>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</si>
  <si>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</si>
  <si>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</si>
  <si>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</si>
  <si>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</si>
  <si>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</si>
  <si>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</si>
  <si>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</si>
  <si>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</si>
  <si>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</si>
  <si>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</si>
  <si>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</si>
  <si>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</si>
  <si>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</si>
  <si>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</si>
  <si>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</si>
  <si>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</si>
  <si>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</si>
  <si>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</si>
  <si>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</si>
  <si>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</si>
  <si>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</si>
  <si>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</si>
  <si>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</si>
  <si>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</si>
  <si>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</si>
  <si>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</si>
  <si>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</si>
  <si>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</si>
  <si>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</si>
  <si>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</si>
  <si>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</si>
  <si>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</si>
  <si>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</si>
  <si>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</si>
  <si>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</si>
  <si>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</si>
  <si>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</si>
  <si>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</si>
  <si>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</si>
  <si>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</si>
  <si>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</si>
  <si>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</si>
  <si>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</si>
  <si>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</si>
  <si>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</si>
  <si>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</si>
  <si>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</si>
  <si>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</si>
  <si>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</si>
  <si>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</si>
  <si>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</si>
  <si>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</si>
  <si>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</si>
  <si>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</si>
  <si>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</si>
  <si>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</si>
  <si>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</si>
  <si>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</si>
  <si>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</si>
  <si>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</si>
  <si>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</si>
  <si>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</si>
  <si>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</si>
  <si>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</si>
  <si>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</si>
  <si>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</si>
  <si>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</si>
  <si>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</si>
  <si>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</si>
  <si>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</si>
  <si>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</si>
  <si>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</si>
  <si>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</si>
  <si>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</si>
  <si>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</si>
  <si>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</si>
  <si>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</si>
  <si>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</si>
  <si>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</si>
  <si>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</si>
  <si>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</si>
  <si>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</si>
  <si>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</si>
  <si>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</si>
  <si>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</si>
  <si>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</si>
  <si>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</si>
  <si>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</si>
  <si>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</si>
  <si>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</si>
  <si>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</si>
  <si>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</si>
  <si>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</si>
  <si>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</si>
  <si>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</si>
  <si>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</si>
  <si>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</si>
  <si>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</si>
  <si>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</si>
  <si>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</si>
  <si>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</si>
  <si>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</si>
  <si>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</si>
  <si>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</si>
  <si>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</si>
  <si>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</si>
  <si>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</si>
  <si>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</si>
  <si>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</si>
  <si>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</si>
  <si>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</si>
  <si>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</si>
  <si>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</si>
  <si>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</si>
  <si>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</si>
  <si>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</si>
  <si>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</si>
  <si>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</si>
  <si>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</si>
  <si>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</si>
  <si>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</si>
  <si>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</si>
  <si>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</si>
  <si>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</si>
  <si>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</si>
  <si>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</si>
  <si>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</si>
  <si>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</si>
  <si>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</si>
  <si>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</si>
  <si>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</si>
  <si>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</si>
  <si>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</si>
  <si>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</si>
  <si>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</si>
  <si>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</si>
  <si>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</si>
  <si>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</si>
  <si>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</si>
  <si>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</si>
  <si>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</si>
  <si>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</si>
  <si>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</si>
  <si>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</si>
  <si>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</si>
  <si>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</si>
  <si>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</si>
  <si>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</si>
  <si>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</si>
  <si>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</si>
  <si>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</si>
  <si>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</si>
  <si>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</si>
  <si>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</si>
  <si>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</si>
  <si>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</si>
  <si>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</si>
  <si>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</si>
  <si>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</si>
  <si>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</si>
  <si>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</si>
  <si>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</si>
  <si>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</si>
  <si>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</si>
  <si>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</si>
  <si>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</si>
  <si>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</si>
  <si>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</si>
  <si>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</si>
  <si>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</si>
  <si>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</si>
  <si>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</si>
  <si>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</si>
  <si>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</si>
  <si>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</si>
  <si>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</si>
  <si>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</si>
  <si>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</si>
  <si>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</si>
  <si>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</si>
  <si>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</si>
  <si>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</si>
  <si>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</si>
  <si>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</si>
  <si>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</si>
  <si>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</si>
  <si>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</si>
  <si>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</si>
  <si>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</si>
  <si>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</si>
  <si>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</si>
  <si>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</si>
  <si>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</si>
  <si>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</si>
  <si>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</si>
  <si>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</si>
  <si>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</si>
  <si>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</si>
  <si>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</si>
  <si>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</si>
  <si>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</si>
  <si>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</si>
  <si>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</si>
  <si>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</si>
  <si>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</si>
  <si>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</si>
  <si>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</si>
  <si>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</si>
  <si>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</si>
  <si>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</si>
  <si>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</si>
  <si>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</si>
  <si>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</si>
  <si>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</si>
  <si>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</si>
  <si>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</si>
  <si>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</si>
  <si>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</si>
  <si>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</si>
  <si>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</si>
  <si>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</si>
  <si>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</si>
  <si>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</si>
  <si>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</si>
  <si>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</si>
  <si>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</si>
  <si>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</si>
  <si>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</si>
  <si>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</si>
  <si>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</si>
  <si>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</si>
  <si>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</si>
  <si>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</si>
  <si>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</si>
  <si>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</si>
  <si>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</si>
  <si>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</si>
  <si>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</si>
  <si>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</si>
  <si>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</si>
  <si>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</si>
  <si>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</si>
  <si>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</si>
  <si>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</si>
  <si>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</si>
  <si>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</si>
  <si>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</si>
  <si>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</si>
  <si>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</si>
  <si>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</si>
  <si>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</si>
  <si>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</si>
  <si>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</si>
  <si>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</si>
  <si>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</si>
  <si>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</si>
  <si>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</si>
  <si>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</si>
  <si>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</si>
  <si>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</si>
  <si>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</si>
  <si>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</si>
  <si>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</si>
  <si>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</si>
  <si>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</si>
  <si>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</si>
  <si>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</si>
  <si>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</si>
  <si>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</si>
  <si>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</si>
  <si>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</si>
  <si>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</si>
  <si>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</si>
  <si>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</si>
  <si>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</si>
  <si>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</si>
  <si>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</si>
  <si>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</si>
  <si>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</si>
  <si>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</si>
  <si>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</si>
  <si>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</si>
  <si>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</si>
  <si>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</si>
  <si>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</si>
  <si>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</si>
  <si>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</si>
  <si>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</si>
  <si>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</si>
  <si>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</si>
  <si>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</si>
  <si>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</si>
  <si>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</si>
  <si>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</si>
  <si>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</si>
  <si>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</si>
  <si>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</si>
  <si>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</si>
  <si>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</si>
  <si>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</si>
  <si>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</si>
  <si>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</si>
  <si>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</si>
  <si>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</si>
  <si>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</si>
  <si>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</si>
  <si>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</si>
  <si>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</si>
  <si>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</si>
  <si>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</si>
  <si>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</si>
  <si>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</si>
  <si>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</si>
  <si>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</si>
  <si>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</si>
  <si>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</si>
  <si>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</si>
  <si>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</si>
  <si>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</si>
  <si>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</si>
  <si>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</si>
  <si>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</si>
  <si>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</si>
  <si>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</si>
  <si>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</si>
  <si>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</si>
  <si>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</si>
  <si>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</si>
  <si>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</si>
  <si>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</si>
  <si>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</si>
  <si>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</si>
  <si>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</si>
  <si>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</si>
  <si>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</si>
  <si>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</si>
  <si>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</si>
  <si>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</si>
  <si>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</si>
  <si>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</si>
  <si>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</si>
  <si>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</si>
  <si>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</si>
  <si>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</si>
  <si>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</si>
  <si>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</si>
  <si>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</si>
  <si>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</si>
  <si>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</si>
  <si>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</si>
  <si>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</si>
  <si>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</si>
  <si>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</si>
  <si>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</si>
  <si>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</si>
  <si>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</si>
  <si>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</si>
  <si>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</si>
  <si>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</si>
  <si>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</si>
  <si>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</si>
  <si>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</si>
  <si>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</si>
  <si>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</si>
  <si>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</si>
  <si>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</si>
  <si>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</si>
  <si>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</si>
  <si>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</si>
  <si>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</si>
  <si>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</si>
  <si>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</si>
  <si>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</si>
  <si>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</si>
  <si>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</si>
  <si>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</si>
  <si>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</si>
  <si>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</si>
  <si>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</si>
  <si>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</si>
  <si>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</si>
  <si>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</si>
  <si>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</si>
  <si>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</si>
  <si>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</si>
  <si>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</si>
  <si>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</si>
  <si>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</si>
  <si>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</si>
  <si>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</si>
  <si>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</si>
  <si>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</si>
  <si>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</si>
  <si>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</si>
  <si>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</si>
  <si>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</si>
  <si>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</si>
  <si>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</si>
  <si>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</si>
  <si>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</si>
  <si>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</si>
  <si>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</si>
  <si>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</si>
  <si>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</si>
  <si>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</si>
  <si>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</si>
  <si>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</si>
  <si>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</si>
  <si>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</si>
  <si>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</si>
  <si>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</si>
  <si>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</si>
  <si>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</si>
  <si>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</si>
  <si>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</si>
  <si>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</si>
  <si>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</si>
  <si>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</si>
  <si>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</si>
  <si>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</si>
  <si>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</si>
  <si>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</si>
  <si>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</si>
  <si>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</si>
  <si>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</si>
  <si>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</si>
  <si>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</si>
  <si>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</si>
  <si>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</si>
  <si>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</si>
  <si>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</si>
  <si>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</si>
  <si>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</si>
  <si>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</si>
  <si>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</si>
  <si>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</si>
  <si>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</si>
  <si>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</si>
  <si>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</si>
  <si>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</si>
  <si>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</si>
  <si>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</si>
  <si>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</si>
  <si>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</si>
  <si>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</si>
  <si>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</si>
  <si>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</si>
  <si>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</si>
  <si>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</si>
  <si>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</si>
  <si>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</si>
  <si>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</si>
  <si>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</si>
  <si>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</si>
  <si>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</si>
  <si>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</si>
  <si>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</si>
  <si>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</si>
  <si>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</si>
  <si>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</si>
  <si>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</si>
  <si>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</si>
  <si>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</si>
  <si>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</si>
  <si>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</si>
  <si>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</si>
  <si>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</si>
  <si>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</si>
  <si>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</si>
  <si>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</si>
  <si>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</si>
  <si>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</si>
  <si>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</si>
  <si>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</si>
  <si>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</si>
  <si>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</si>
  <si>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</si>
  <si>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</si>
  <si>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</si>
  <si>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</si>
  <si>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</si>
  <si>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</si>
  <si>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</si>
  <si>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</si>
  <si>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</si>
  <si>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</si>
  <si>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</si>
  <si>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</si>
  <si>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</si>
  <si>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</si>
  <si>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</si>
  <si>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</si>
  <si>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</si>
  <si>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</si>
  <si>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</si>
  <si>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</si>
  <si>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</si>
  <si>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</si>
  <si>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</si>
  <si>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</si>
  <si>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</si>
  <si>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</si>
  <si>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</si>
  <si>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</si>
  <si>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</si>
  <si>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</si>
  <si>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</si>
  <si>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</si>
  <si>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</si>
  <si>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</si>
  <si>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</si>
  <si>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</si>
  <si>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</si>
  <si>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</si>
  <si>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</si>
  <si>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</si>
  <si>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</si>
  <si>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</si>
  <si>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</si>
  <si>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</si>
  <si>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</si>
  <si>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</si>
  <si>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</si>
  <si>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</si>
  <si>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</si>
  <si>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</si>
  <si>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</si>
  <si>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</si>
  <si>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</si>
  <si>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</si>
  <si>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</si>
  <si>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</si>
  <si>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</si>
  <si>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</si>
  <si>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</si>
  <si>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</si>
  <si>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</si>
  <si>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</si>
  <si>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</si>
  <si>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</si>
  <si>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</si>
  <si>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</si>
  <si>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</si>
  <si>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</si>
  <si>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</si>
  <si>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</si>
  <si>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</si>
  <si>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</si>
  <si>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</si>
  <si>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</si>
  <si>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</si>
  <si>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</si>
  <si>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</si>
  <si>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</si>
  <si>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</si>
  <si>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</si>
  <si>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</si>
  <si>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</si>
  <si>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</si>
  <si>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</si>
  <si>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</si>
  <si>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</si>
  <si>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</si>
  <si>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</si>
  <si>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</si>
  <si>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</si>
  <si>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</si>
  <si>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</si>
  <si>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</si>
  <si>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</si>
  <si>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</si>
  <si>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</si>
  <si>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</si>
  <si>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</si>
  <si>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</si>
  <si>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</si>
  <si>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</si>
  <si>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</si>
  <si>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</si>
  <si>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</si>
  <si>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</si>
  <si>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</si>
  <si>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</si>
  <si>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</si>
  <si>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</si>
  <si>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</si>
  <si>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</si>
  <si>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</si>
  <si>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</si>
  <si>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</si>
  <si>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</si>
  <si>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</si>
  <si>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</si>
  <si>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</si>
  <si>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</si>
  <si>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</si>
  <si>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</si>
  <si>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</si>
  <si>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</si>
  <si>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</si>
  <si>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</si>
  <si>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</si>
  <si>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</si>
  <si>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</si>
  <si>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</si>
  <si>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</si>
  <si>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</si>
  <si>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</si>
  <si>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</si>
  <si>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</si>
  <si>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</si>
  <si>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</si>
  <si>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</si>
  <si>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</si>
  <si>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</si>
  <si>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</si>
  <si>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</si>
  <si>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</si>
  <si>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</si>
  <si>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</si>
  <si>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</si>
  <si>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</si>
  <si>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</si>
  <si>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</si>
  <si>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</si>
  <si>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</si>
  <si>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</si>
  <si>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</si>
  <si>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</si>
  <si>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</si>
  <si>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</si>
  <si>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</si>
  <si>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</si>
  <si>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</si>
  <si>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</si>
  <si>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</si>
  <si>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</si>
  <si>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</si>
  <si>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</si>
  <si>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</si>
  <si>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</si>
  <si>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</si>
  <si>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</si>
  <si>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</si>
  <si>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</si>
  <si>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</si>
  <si>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</si>
  <si>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</si>
  <si>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</si>
  <si>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</si>
  <si>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</si>
  <si>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</si>
  <si>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</si>
  <si>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</si>
  <si>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</si>
  <si>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</si>
  <si>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</si>
  <si>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</si>
  <si>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</si>
  <si>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</si>
  <si>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</si>
  <si>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</si>
  <si>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</si>
  <si>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</si>
  <si>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</si>
  <si>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</si>
  <si>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</si>
  <si>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</si>
  <si>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</si>
  <si>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</si>
  <si>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</si>
  <si>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</si>
  <si>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</si>
  <si>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</si>
  <si>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</si>
  <si>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</si>
  <si>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</si>
  <si>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</si>
  <si>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</si>
  <si>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</si>
  <si>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</si>
  <si>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</si>
  <si>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</si>
  <si>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</si>
  <si>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</si>
  <si>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</si>
  <si>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</si>
  <si>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</si>
  <si>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</si>
  <si>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</si>
  <si>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</si>
  <si>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</si>
  <si>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</si>
  <si>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</si>
  <si>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</si>
  <si>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</si>
  <si>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</si>
  <si>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</si>
  <si>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</si>
  <si>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</si>
  <si>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</si>
  <si>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</si>
  <si>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</si>
  <si>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</si>
  <si>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</si>
  <si>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</si>
  <si>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</si>
  <si>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</si>
  <si>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</si>
  <si>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</si>
  <si>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</si>
  <si>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</si>
  <si>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</si>
  <si>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</si>
  <si>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</si>
  <si>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</si>
  <si>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</si>
  <si>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</si>
  <si>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</si>
  <si>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</si>
  <si>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</si>
  <si>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</si>
  <si>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</si>
  <si>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</si>
  <si>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</si>
  <si>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</si>
  <si>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</si>
  <si>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</si>
  <si>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</si>
  <si>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</si>
  <si>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</si>
  <si>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</si>
  <si>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</si>
  <si>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</si>
  <si>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</si>
  <si>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</si>
  <si>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</si>
  <si>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</si>
  <si>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</si>
  <si>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</si>
  <si>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</si>
  <si>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</si>
  <si>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</si>
  <si>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</si>
  <si>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</si>
  <si>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</si>
  <si>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</si>
  <si>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</si>
  <si>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</si>
  <si>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</si>
  <si>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</si>
  <si>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</si>
  <si>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</si>
  <si>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</si>
  <si>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</si>
  <si>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</si>
  <si>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</si>
  <si>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</si>
  <si>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</si>
  <si>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</si>
  <si>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</si>
  <si>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</si>
  <si>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</si>
  <si>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</si>
  <si>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</si>
  <si>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</si>
  <si>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</si>
  <si>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</si>
  <si>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</si>
  <si>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</si>
  <si>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</si>
  <si>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</si>
  <si>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</si>
  <si>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</si>
  <si>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</si>
  <si>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</si>
  <si>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</si>
  <si>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</si>
  <si>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</si>
  <si>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</si>
  <si>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</si>
  <si>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</si>
  <si>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</si>
  <si>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</si>
  <si>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</si>
  <si>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</si>
  <si>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</si>
  <si>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</si>
  <si>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</si>
  <si>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</si>
  <si>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</si>
  <si>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</si>
  <si>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</si>
  <si>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</si>
  <si>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</si>
  <si>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</si>
  <si>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</si>
  <si>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</si>
  <si>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</si>
  <si>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</si>
  <si>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</si>
  <si>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</si>
  <si>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</si>
  <si>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</si>
  <si>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</si>
  <si>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</si>
  <si>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</si>
  <si>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</si>
  <si>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</si>
  <si>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</si>
  <si>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</si>
  <si>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</si>
  <si>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</si>
  <si>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</si>
  <si>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</si>
  <si>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</si>
  <si>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</si>
  <si>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</si>
  <si>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</si>
  <si>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</si>
  <si>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</si>
  <si>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</si>
  <si>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</si>
  <si>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</si>
  <si>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</si>
  <si>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</si>
  <si>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</si>
  <si>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</si>
  <si>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</si>
  <si>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</si>
  <si>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</si>
  <si>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</si>
  <si>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</si>
  <si>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</si>
  <si>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</si>
  <si>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</si>
  <si>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</si>
  <si>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</si>
  <si>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</si>
  <si>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</si>
  <si>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</si>
  <si>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</si>
  <si>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</si>
  <si>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</si>
  <si>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</si>
  <si>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</si>
  <si>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</si>
  <si>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</si>
  <si>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</si>
  <si>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</si>
  <si>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</si>
  <si>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</si>
  <si>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</si>
  <si>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</si>
  <si>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</si>
  <si>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</si>
  <si>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</si>
  <si>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</si>
  <si>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</si>
  <si>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</si>
  <si>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</si>
  <si>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</si>
  <si>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</si>
  <si>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</si>
  <si>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</si>
  <si>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</si>
  <si>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</si>
  <si>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</si>
  <si>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</si>
  <si>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</si>
  <si>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</si>
  <si>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</si>
  <si>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</si>
  <si>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</si>
  <si>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</si>
  <si>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</si>
  <si>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</si>
  <si>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</si>
  <si>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</si>
  <si>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</si>
  <si>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</si>
  <si>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</si>
  <si>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</si>
  <si>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</si>
  <si>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</si>
  <si>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</si>
  <si>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</si>
  <si>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</si>
  <si>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</si>
  <si>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</si>
  <si>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</si>
  <si>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</si>
  <si>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</si>
  <si>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</si>
  <si>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</si>
  <si>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</si>
  <si>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</si>
  <si>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</si>
  <si>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</si>
  <si>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</si>
  <si>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</si>
  <si>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</si>
  <si>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</si>
  <si>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</si>
  <si>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</si>
  <si>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</si>
  <si>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</si>
  <si>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</si>
  <si>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</si>
  <si>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</si>
  <si>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</si>
  <si>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</si>
  <si>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</si>
  <si>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</si>
  <si>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</si>
  <si>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</si>
  <si>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</si>
  <si>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</si>
  <si>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</si>
  <si>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</si>
  <si>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</si>
  <si>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</si>
  <si>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</si>
  <si>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</si>
  <si>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</si>
  <si>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</si>
  <si>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</si>
  <si>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</si>
  <si>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</si>
  <si>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</si>
  <si>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</si>
  <si>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</si>
  <si>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</si>
  <si>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</si>
  <si>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</si>
  <si>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</si>
  <si>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</si>
  <si>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</si>
  <si>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</si>
  <si>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</si>
  <si>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</si>
  <si>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</si>
  <si>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</si>
  <si>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</si>
  <si>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</si>
  <si>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</si>
  <si>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</si>
  <si>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</si>
  <si>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</si>
  <si>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</si>
  <si>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</si>
  <si>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</si>
  <si>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</si>
  <si>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</si>
  <si>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</si>
  <si>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</si>
  <si>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</si>
  <si>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</si>
  <si>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</si>
  <si>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</si>
  <si>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</si>
  <si>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</si>
  <si>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</si>
  <si>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</si>
  <si>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</si>
  <si>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</si>
  <si>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</si>
  <si>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</si>
  <si>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</si>
  <si>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</si>
  <si>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</si>
  <si>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</si>
  <si>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</si>
  <si>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</si>
  <si>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</si>
  <si>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</si>
  <si>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</si>
  <si>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</si>
  <si>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</si>
  <si>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</si>
  <si>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</si>
  <si>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</si>
  <si>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</si>
  <si>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</si>
  <si>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</si>
  <si>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</si>
  <si>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</si>
  <si>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</si>
  <si>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</si>
  <si>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</si>
  <si>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</si>
  <si>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</si>
  <si>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</si>
  <si>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</si>
  <si>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</si>
  <si>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</si>
  <si>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</si>
  <si>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</si>
  <si>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</si>
  <si>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</si>
  <si>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</si>
  <si>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</si>
  <si>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</si>
  <si>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</si>
  <si>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</si>
  <si>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</si>
  <si>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</si>
  <si>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</si>
  <si>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</si>
  <si>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</si>
  <si>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</si>
  <si>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</si>
  <si>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</si>
  <si>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</si>
  <si>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</si>
  <si>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</si>
  <si>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</si>
  <si>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</si>
  <si>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</si>
  <si>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</si>
  <si>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</si>
  <si>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</si>
  <si>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</si>
  <si>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</si>
  <si>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</si>
  <si>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</si>
  <si>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</si>
  <si>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</si>
  <si>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</si>
  <si>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</si>
  <si>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</si>
  <si>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</si>
  <si>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</si>
  <si>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</si>
  <si>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</si>
  <si>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</si>
  <si>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</si>
  <si>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</si>
  <si>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</si>
  <si>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</si>
  <si>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</si>
  <si>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</si>
  <si>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</si>
  <si>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</si>
  <si>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</si>
  <si>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</si>
  <si>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</si>
  <si>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</si>
  <si>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</si>
  <si>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</si>
  <si>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</si>
  <si>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</si>
  <si>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</si>
  <si>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</si>
  <si>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</si>
  <si>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</si>
  <si>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</si>
  <si>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</si>
  <si>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</si>
  <si>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</si>
  <si>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</si>
  <si>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</si>
  <si>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</si>
  <si>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</si>
  <si>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</si>
  <si>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</si>
  <si>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</si>
  <si>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</si>
  <si>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</si>
  <si>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</si>
  <si>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</si>
  <si>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</si>
  <si>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</si>
  <si>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</si>
  <si>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</si>
  <si>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</si>
  <si>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</si>
  <si>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</si>
  <si>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</si>
  <si>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</si>
  <si>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</si>
  <si>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</si>
  <si>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</si>
  <si>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</si>
  <si>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</si>
  <si>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</si>
  <si>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</si>
  <si>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</si>
  <si>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</si>
  <si>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</si>
  <si>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</si>
  <si>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</si>
  <si>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</si>
  <si>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</si>
  <si>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</si>
  <si>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</si>
  <si>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</si>
  <si>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</si>
  <si>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</si>
  <si>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</si>
  <si>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</si>
  <si>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</si>
  <si>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</si>
  <si>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</si>
  <si>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</si>
  <si>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</si>
  <si>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</si>
  <si>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</si>
  <si>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</si>
  <si>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</si>
  <si>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</si>
  <si>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</si>
  <si>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</si>
  <si>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</si>
  <si>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</si>
  <si>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</si>
  <si>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</si>
  <si>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</si>
  <si>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</si>
  <si>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</si>
  <si>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</si>
  <si>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</si>
  <si>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</si>
  <si>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</si>
  <si>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</si>
  <si>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</si>
  <si>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</si>
  <si>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</si>
  <si>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</si>
  <si>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</si>
  <si>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</si>
  <si>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</si>
  <si>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</si>
  <si>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</si>
  <si>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</si>
  <si>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</si>
  <si>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</si>
  <si>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</si>
  <si>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</si>
  <si>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</si>
  <si>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</si>
  <si>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</si>
  <si>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</si>
  <si>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</si>
  <si>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</si>
  <si>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</si>
  <si>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</si>
  <si>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</si>
  <si>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</si>
  <si>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</si>
  <si>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</si>
  <si>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</si>
  <si>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</si>
  <si>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</si>
  <si>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</si>
  <si>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</si>
  <si>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</si>
  <si>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</si>
  <si>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</si>
  <si>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</si>
  <si>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</si>
  <si>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</si>
  <si>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</si>
  <si>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</si>
  <si>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</si>
  <si>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</si>
  <si>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</si>
  <si>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</si>
  <si>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</si>
  <si>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</si>
  <si>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</si>
  <si>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</si>
  <si>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</si>
  <si>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</si>
  <si>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</si>
  <si>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</si>
  <si>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</si>
  <si>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</si>
  <si>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</si>
  <si>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</si>
  <si>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</si>
  <si>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</si>
  <si>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</si>
  <si>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</si>
  <si>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</si>
  <si>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</si>
  <si>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</si>
  <si>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</si>
  <si>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</si>
  <si>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</si>
  <si>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</si>
  <si>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</si>
  <si>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</si>
  <si>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</si>
  <si>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</si>
  <si>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</si>
  <si>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</si>
  <si>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</si>
  <si>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</si>
  <si>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</si>
  <si>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</si>
  <si>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</si>
  <si>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</si>
  <si>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</si>
  <si>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</si>
  <si>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</si>
  <si>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</si>
  <si>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</si>
  <si>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</si>
  <si>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</si>
  <si>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</si>
  <si>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</si>
  <si>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</si>
  <si>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</si>
  <si>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</si>
  <si>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</si>
  <si>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</si>
  <si>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</si>
  <si>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</si>
  <si>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</si>
  <si>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</si>
  <si>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</si>
  <si>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</si>
  <si>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</si>
  <si>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</si>
  <si>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</si>
  <si>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</si>
  <si>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</si>
  <si>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</si>
  <si>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</si>
  <si>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</si>
  <si>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</si>
  <si>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</si>
  <si>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</si>
  <si>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</si>
  <si>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</si>
  <si>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</si>
  <si>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</si>
  <si>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</si>
  <si>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</si>
  <si>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</si>
  <si>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</si>
  <si>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</si>
  <si>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</si>
  <si>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</si>
  <si>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</si>
  <si>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</si>
  <si>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</si>
  <si>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</si>
  <si>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</si>
  <si>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</si>
  <si>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</si>
  <si>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</si>
  <si>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</si>
  <si>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</si>
  <si>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</si>
  <si>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</si>
  <si>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</si>
  <si>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</si>
  <si>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</si>
  <si>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</si>
  <si>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</si>
  <si>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</si>
  <si>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</si>
  <si>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</si>
  <si>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</si>
  <si>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</si>
  <si>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</si>
  <si>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</si>
  <si>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</si>
  <si>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</si>
  <si>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</si>
  <si>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</si>
  <si>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</si>
  <si>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</si>
  <si>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</si>
  <si>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</si>
  <si>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</si>
  <si>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</si>
  <si>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</si>
  <si>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</si>
  <si>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</si>
  <si>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</si>
  <si>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</si>
  <si>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</si>
  <si>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</si>
  <si>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</si>
  <si>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</si>
  <si>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</si>
  <si>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</si>
  <si>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</si>
  <si>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</si>
  <si>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</si>
  <si>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</si>
  <si>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</si>
  <si>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</si>
  <si>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</si>
  <si>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</si>
  <si>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</si>
  <si>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</si>
  <si>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</si>
  <si>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</si>
  <si>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</si>
  <si>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</si>
  <si>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</si>
  <si>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</si>
  <si>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</si>
  <si>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</si>
  <si>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</si>
  <si>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</si>
  <si>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</si>
  <si>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</si>
  <si>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</si>
  <si>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</si>
  <si>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</si>
  <si>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</si>
  <si>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</si>
  <si>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</si>
  <si>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</si>
  <si>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</si>
  <si>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</si>
  <si>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</si>
  <si>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</si>
  <si>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</si>
  <si>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</si>
  <si>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</si>
  <si>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</si>
  <si>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</si>
  <si>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</si>
  <si>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</si>
  <si>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</si>
  <si>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</si>
  <si>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</si>
  <si>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</si>
  <si>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</si>
  <si>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</si>
  <si>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</si>
  <si>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</si>
  <si>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</si>
  <si>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</si>
  <si>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</si>
  <si>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</si>
  <si>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</si>
  <si>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</si>
  <si>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</si>
  <si>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</si>
  <si>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</si>
  <si>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</si>
  <si>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</si>
  <si>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</si>
  <si>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</si>
  <si>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</si>
  <si>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</si>
  <si>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</si>
  <si>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</si>
  <si>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</si>
  <si>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</si>
  <si>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</si>
  <si>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</si>
  <si>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</si>
  <si>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</si>
  <si>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</si>
  <si>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</si>
  <si>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</si>
  <si>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</si>
  <si>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</si>
  <si>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</si>
  <si>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</si>
  <si>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</si>
  <si>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</si>
  <si>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</si>
  <si>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</si>
  <si>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</si>
  <si>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</si>
  <si>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</si>
  <si>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</si>
  <si>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</si>
  <si>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</si>
  <si>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</si>
  <si>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</si>
  <si>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</si>
  <si>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</si>
  <si>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</si>
  <si>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</si>
  <si>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</si>
  <si>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</si>
  <si>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</si>
  <si>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</si>
  <si>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</si>
  <si>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</si>
  <si>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</si>
  <si>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</si>
  <si>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</si>
  <si>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</si>
  <si>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</si>
  <si>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</si>
  <si>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</si>
  <si>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</si>
  <si>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</si>
  <si>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</si>
  <si>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</si>
  <si>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</si>
  <si>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</si>
  <si>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</si>
  <si>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</si>
  <si>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</si>
  <si>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</si>
  <si>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</si>
  <si>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</si>
  <si>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</si>
  <si>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</si>
  <si>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</si>
  <si>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</si>
  <si>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</si>
  <si>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</si>
  <si>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</si>
  <si>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</si>
  <si>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</si>
  <si>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</si>
  <si>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</si>
  <si>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</si>
  <si>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</si>
  <si>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</si>
  <si>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</si>
  <si>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</si>
  <si>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</si>
  <si>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</si>
  <si>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</si>
  <si>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</si>
  <si>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</si>
  <si>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</si>
  <si>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</si>
  <si>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</si>
  <si>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</si>
  <si>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</si>
  <si>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</si>
  <si>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</si>
  <si>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</si>
  <si>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</si>
  <si>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</si>
  <si>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</si>
  <si>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</si>
  <si>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</si>
  <si>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</si>
  <si>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</si>
  <si>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</si>
  <si>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</si>
  <si>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</si>
  <si>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</si>
  <si>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</si>
  <si>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</si>
  <si>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</si>
  <si>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</si>
  <si>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</si>
  <si>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</si>
  <si>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</si>
  <si>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</si>
  <si>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</si>
  <si>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</si>
  <si>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</si>
  <si>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</si>
  <si>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</si>
  <si>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</si>
  <si>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</si>
  <si>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</si>
  <si>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</si>
  <si>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</si>
  <si>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</si>
  <si>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</si>
  <si>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</si>
  <si>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</si>
  <si>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</si>
  <si>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</si>
  <si>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</si>
  <si>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</si>
  <si>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</si>
  <si>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</si>
  <si>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</si>
  <si>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</si>
  <si>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</si>
  <si>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</si>
  <si>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</si>
  <si>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</si>
  <si>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</si>
  <si>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</si>
  <si>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</si>
  <si>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</si>
  <si>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</si>
  <si>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</si>
  <si>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</si>
  <si>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</si>
  <si>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</si>
  <si>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</si>
  <si>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</si>
  <si>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</si>
  <si>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</si>
  <si>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</si>
  <si>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</si>
  <si>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</si>
  <si>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</si>
  <si>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</si>
  <si>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</si>
  <si>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</si>
  <si>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</si>
  <si>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</si>
  <si>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</si>
  <si>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</si>
  <si>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</si>
  <si>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</si>
  <si>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</si>
  <si>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</si>
  <si>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</si>
  <si>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</si>
  <si>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</si>
  <si>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</si>
  <si>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</si>
  <si>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</si>
  <si>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</si>
  <si>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</si>
  <si>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</si>
  <si>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</si>
  <si>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</si>
  <si>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</si>
  <si>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</si>
  <si>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</si>
  <si>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</si>
  <si>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</si>
  <si>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</si>
  <si>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</si>
  <si>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</si>
  <si>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</si>
  <si>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</si>
  <si>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</si>
  <si>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</si>
  <si>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</si>
  <si>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</si>
  <si>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</si>
  <si>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</si>
  <si>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</si>
  <si>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</si>
  <si>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</si>
  <si>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</si>
  <si>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</si>
  <si>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</si>
  <si>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</si>
  <si>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</si>
  <si>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</si>
  <si>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</si>
  <si>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</si>
  <si>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</si>
  <si>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</si>
  <si>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</si>
  <si>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</si>
  <si>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</si>
  <si>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</si>
  <si>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</si>
  <si>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</si>
  <si>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</si>
  <si>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</si>
  <si>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</si>
  <si>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</si>
  <si>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</si>
  <si>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</si>
  <si>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</si>
  <si>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</si>
  <si>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</si>
  <si>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</si>
  <si>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</si>
  <si>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</si>
  <si>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</si>
  <si>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</si>
  <si>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</si>
  <si>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</si>
  <si>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</si>
  <si>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</si>
  <si>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</si>
  <si>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</si>
  <si>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</si>
  <si>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</si>
  <si>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</si>
  <si>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</si>
  <si>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</si>
  <si>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</si>
  <si>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</si>
  <si>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</si>
  <si>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</si>
  <si>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</si>
  <si>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</si>
  <si>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</si>
  <si>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</si>
  <si>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</si>
  <si>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</si>
  <si>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</si>
  <si>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</si>
  <si>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</si>
  <si>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</si>
  <si>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</si>
  <si>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</si>
  <si>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</si>
  <si>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</si>
  <si>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</si>
  <si>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</si>
  <si>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</si>
  <si>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</si>
  <si>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</si>
  <si>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</si>
  <si>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</si>
  <si>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</si>
  <si>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</si>
  <si>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</si>
  <si>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</si>
  <si>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</si>
  <si>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</si>
  <si>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</si>
  <si>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</si>
  <si>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</si>
  <si>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</si>
  <si>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</si>
  <si>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</si>
  <si>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</si>
  <si>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</si>
  <si>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</si>
  <si>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</si>
  <si>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</si>
  <si>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</si>
  <si>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</si>
  <si>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</si>
  <si>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</si>
  <si>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</si>
  <si>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</si>
  <si>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</si>
  <si>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</si>
  <si>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</si>
  <si>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</si>
  <si>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</si>
  <si>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</si>
  <si>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</si>
  <si>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</si>
  <si>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</si>
  <si>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</si>
  <si>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</si>
  <si>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</si>
  <si>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</si>
  <si>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</si>
  <si>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</si>
  <si>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</si>
  <si>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</si>
  <si>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</si>
  <si>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</si>
  <si>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</si>
  <si>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</si>
  <si>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</si>
  <si>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</si>
  <si>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</si>
  <si>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</si>
  <si>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</si>
  <si>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</si>
  <si>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</si>
  <si>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</si>
  <si>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</si>
  <si>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</si>
  <si>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</si>
  <si>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</si>
  <si>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</si>
  <si>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</si>
  <si>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</si>
  <si>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</si>
  <si>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</si>
  <si>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</si>
  <si>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</si>
  <si>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</si>
  <si>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</si>
  <si>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</si>
  <si>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</si>
  <si>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</si>
  <si>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</si>
  <si>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</si>
  <si>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</si>
  <si>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</si>
  <si>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</si>
  <si>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</si>
  <si>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</si>
  <si>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</si>
  <si>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</si>
  <si>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</si>
  <si>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</si>
  <si>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</si>
  <si>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</si>
  <si>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</si>
  <si>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</si>
  <si>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</si>
  <si>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</si>
  <si>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</si>
  <si>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</si>
  <si>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</si>
  <si>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</si>
  <si>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</si>
  <si>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</si>
  <si>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</si>
  <si>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</si>
  <si>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</si>
  <si>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</si>
  <si>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</si>
  <si>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</si>
  <si>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</si>
  <si>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</si>
  <si>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</si>
  <si>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</si>
  <si>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</si>
  <si>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</si>
  <si>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</si>
  <si>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</si>
  <si>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</si>
  <si>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</si>
  <si>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</si>
  <si>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</si>
  <si>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</si>
  <si>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</si>
  <si>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</si>
  <si>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</si>
  <si>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</si>
  <si>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</si>
  <si>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</si>
  <si>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</si>
  <si>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</si>
  <si>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</si>
  <si>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</si>
  <si>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</si>
  <si>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</si>
  <si>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</si>
  <si>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</si>
  <si>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</si>
  <si>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</si>
  <si>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</si>
  <si>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</si>
  <si>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</si>
  <si>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</si>
  <si>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</si>
  <si>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</si>
  <si>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</si>
  <si>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</si>
  <si>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</si>
  <si>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</si>
  <si>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</si>
  <si>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</si>
  <si>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</si>
  <si>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</si>
  <si>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</si>
  <si>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</si>
  <si>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</si>
  <si>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</si>
  <si>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</si>
  <si>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</si>
  <si>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</si>
  <si>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</si>
  <si>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</si>
  <si>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</si>
  <si>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</si>
  <si>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</si>
  <si>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</si>
  <si>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</si>
  <si>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</si>
  <si>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</si>
  <si>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</si>
  <si>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</si>
  <si>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</si>
  <si>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</si>
  <si>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</si>
  <si>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</si>
  <si>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</si>
  <si>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</si>
  <si>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</si>
  <si>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</si>
  <si>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</si>
  <si>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</si>
  <si>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</si>
  <si>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</si>
  <si>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</si>
  <si>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</si>
  <si>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</si>
  <si>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</si>
  <si>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</si>
  <si>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</si>
  <si>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</si>
  <si>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</si>
  <si>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</si>
  <si>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</si>
  <si>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</si>
  <si>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</si>
  <si>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</si>
  <si>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</si>
  <si>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</si>
  <si>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</si>
  <si>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</si>
  <si>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</si>
  <si>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</si>
  <si>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</si>
  <si>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</si>
  <si>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</si>
  <si>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</si>
  <si>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</si>
  <si>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</si>
  <si>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</si>
  <si>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</si>
  <si>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</si>
  <si>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</si>
  <si>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</si>
  <si>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</si>
  <si>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</si>
  <si>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</si>
  <si>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</si>
  <si>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</si>
  <si>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</si>
  <si>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</si>
  <si>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</si>
  <si>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</si>
  <si>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</si>
  <si>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</si>
  <si>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</si>
  <si>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</si>
  <si>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</si>
  <si>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</si>
  <si>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</si>
  <si>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</si>
  <si>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</si>
  <si>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</si>
  <si>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</si>
  <si>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</si>
  <si>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</si>
  <si>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</si>
  <si>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</si>
  <si>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</si>
  <si>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</si>
  <si>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</si>
  <si>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</si>
  <si>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</si>
  <si>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</si>
  <si>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</si>
  <si>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</si>
  <si>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</si>
  <si>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</si>
  <si>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</si>
  <si>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</si>
  <si>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</si>
  <si>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</si>
  <si>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</si>
  <si>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</si>
  <si>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</si>
  <si>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</si>
  <si>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</si>
  <si>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</si>
  <si>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</si>
  <si>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</si>
  <si>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</si>
  <si>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</si>
  <si>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</si>
  <si>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</si>
  <si>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</si>
  <si>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</si>
  <si>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</si>
  <si>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</si>
  <si>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</si>
  <si>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</si>
  <si>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</si>
  <si>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</si>
  <si>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</si>
  <si>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</si>
  <si>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</si>
  <si>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</si>
  <si>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</si>
  <si>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</si>
  <si>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</si>
  <si>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</si>
  <si>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</si>
  <si>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</si>
  <si>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</si>
  <si>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</si>
  <si>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</si>
  <si>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</si>
  <si>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</si>
  <si>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</si>
  <si>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</si>
  <si>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</si>
  <si>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</si>
  <si>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</si>
  <si>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</si>
  <si>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</si>
  <si>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</si>
  <si>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</si>
  <si>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</si>
  <si>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</si>
  <si>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</si>
  <si>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</si>
  <si>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</si>
  <si>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</si>
  <si>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</si>
  <si>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</si>
  <si>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</si>
  <si>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</si>
  <si>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</si>
  <si>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</si>
  <si>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</si>
  <si>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</si>
  <si>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</si>
  <si>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</si>
  <si>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</si>
  <si>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</si>
  <si>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</si>
  <si>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</si>
  <si>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</si>
  <si>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</si>
  <si>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</si>
  <si>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</si>
  <si>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</si>
  <si>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</si>
  <si>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</si>
  <si>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</si>
  <si>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</si>
  <si>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</si>
  <si>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</si>
  <si>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</si>
  <si>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</si>
  <si>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</si>
  <si>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</si>
  <si>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</si>
  <si>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</si>
  <si>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</si>
  <si>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</si>
  <si>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</si>
  <si>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</si>
  <si>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</si>
  <si>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</si>
  <si>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</si>
  <si>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</si>
  <si>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</si>
  <si>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</si>
  <si>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</si>
  <si>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</si>
  <si>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</si>
  <si>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</si>
  <si>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</si>
  <si>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</si>
  <si>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</si>
  <si>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</si>
  <si>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</si>
  <si>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</si>
  <si>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</si>
  <si>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</si>
  <si>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</si>
  <si>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</si>
  <si>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</si>
  <si>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</si>
  <si>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</si>
  <si>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</si>
  <si>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</si>
  <si>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</si>
  <si>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</si>
  <si>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</si>
  <si>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</si>
  <si>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</si>
  <si>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</si>
  <si>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</si>
  <si>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</si>
  <si>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</si>
  <si>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PCM-20251011-00000687</t>
  </si>
  <si>
    <t>EM Team on the way ETA; 90 Mins</t>
  </si>
  <si>
    <t>waiting seperate TT</t>
  </si>
  <si>
    <t>EM Team reached the site and found New vandalism case main power cable stolen  / Team at site</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</si>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</sst>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7" totalsRowShown="0" headerRowDxfId="64" dataDxfId="63" headerRowBorderDxfId="61" tableBorderDxfId="62">
  <autoFilter ref="A1:L118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7"/>
      <c r="N1" s="157"/>
      <c r="O1" s="157"/>
    </row>
    <row r="2" spans="1:15" s="70" customFormat="1" ht="70.5" customHeight="1">
      <c r="A2" s="68" t="s">
        <v>38963</v>
      </c>
      <c r="B2" s="65" t="str">
        <f>IFERROR(VLOOKUP(D2,DB!A:K,11,0),"")</f>
        <v>R1</v>
      </c>
      <c r="C2" s="65">
        <v>1</v>
      </c>
      <c r="D2" s="85" t="s">
        <v>17807</v>
      </c>
      <c r="E2" s="69" t="s">
        <v>38964</v>
      </c>
      <c r="F2" s="82">
        <v>45662.948425925926</v>
      </c>
      <c r="G2" s="72">
        <f ca="1">IFERROR(NOW()-F2,"")</f>
        <v>278.50153356481314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0">
        <v>45940.457754629628</v>
      </c>
      <c r="G3" s="159">
        <f ca="1">IFERROR(NOW()-F3,"")</f>
        <v>0.9922048611115315</v>
      </c>
      <c r="H3" s="162">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0.38941550925665069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5" t="s">
        <v>8903</v>
      </c>
      <c r="E5" s="69" t="s">
        <v>38964</v>
      </c>
      <c r="F5" s="160">
        <v>45941.385833333334</v>
      </c>
      <c r="G5" s="159">
        <f ca="1">IFERROR(NOW()-F5,"")</f>
        <v>6.4126157405553386E-2</v>
      </c>
      <c r="H5" s="166">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45941.449959490739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45941.449959490739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45941.449959490739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45941.449959490739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45941.449959490739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45941.449959490739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45941.449959490739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45941.449959490739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45941.449959490739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45941.449959490739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45941.449959490739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45941.449959490739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45941.449959490739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45941.449959490739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45941.449959490739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45941.449959490739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45941.449959490739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45941.449959490739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45941.449959490739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45941.449959490739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45941.449959490739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45941.449959490739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45941.449959490739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45941.449959490739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45941.449959490739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45941.449959490739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45941.449959490739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45941.449959490739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45941.449959490739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45941.449959490739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45941.449959490739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45941.449959490739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45941.449959490739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45941.449959490739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45941.449959490739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45941.449959490739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45941.449959490739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45941.449959490739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45941.449959490739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45941.449959490739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45941.449959490739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45941.449959490739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45941.449959490739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45941.449959490739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45941.449959490739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45941.449959490739</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B27D4296-D976-4FA4-B00E-7B93EB0A62E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134.72287615740788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116.45012152777781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45941.449959490739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45941.449959490739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45941.449959490739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45941.449959490739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45941.449959490739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45941.449959490739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45941.449959490739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45941.449959490739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45941.449959490739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45941.449959490739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45941.449959490739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45941.449959490739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45941.449959490739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45941.449959490739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45941.449959490739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45941.449959490739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45941.449959490739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45941.449959490739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45941.449959490739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45941.449959490739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45941.449959490739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45941.449959490739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45941.449959490739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45941.449959490739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45941.449959490739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45941.449959490739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45941.449959490739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45941.449959490739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45941.449959490739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45941.449959490739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45941.449959490739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45941.449959490739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45941.449959490739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45941.449959490739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45941.449959490739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45941.449959490739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45941.449959490739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45941.449959490739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45941.449959490739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45941.449959490739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45941.449959490739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45941.449959490739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45941.449959490739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45941.449959490739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45941.449959490739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45941.449959490739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45941.449959490739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45941.449959490739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45941.449959490739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45941.449959490739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45941.449959490739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45941.449959490739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45941.449959490739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45941.449959490739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45941.449959490739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45941.449959490739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45941.449959490739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45941.449959490739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45941.449959490739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45941.449959490739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45941.449959490739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45941.449959490739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45941.449959490739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45941.449959490739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45941.449959490739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45941.449959490739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45941.449959490739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45941.449959490739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45941.449959490739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45941.449959490739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45941.449959490739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45941.449959490739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45941.449959490739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45941.449959490739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45941.449959490739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45941.449959490739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45941.449959490739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45941.449959490739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45941.449959490739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45941.449959490739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45941.449959490739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45941.449959490739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45941.449959490739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45941.449959490739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45941.449959490739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45941.449959490739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45941.449959490739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45941.449959490739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45941.449959490739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45941.449959490739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45941.449959490739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45941.449959490739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45941.449959490739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45941.449959490739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45941.449959490739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45941.449959490739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45941.449959490739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45941.449959490739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45941.449959490739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45941.449959490739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45941.449959490739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45941.449959490739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45941.449959490739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45941.449959490739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45941.449959490739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45941.449959490739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45941.449959490739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45941.449959490739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45941.449959490739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45941.449959490739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45941.449959490739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45941.449959490739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45941.449959490739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45941.449959490739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45941.449959490739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45941.449959490739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45941.449959490739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45941.449959490739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45941.449959490739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45941.449959490739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45941.449959490739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45941.449959490739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45941.449959490739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45941.449959490739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45941.449959490739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45941.449959490739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45941.449959490739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45941.449959490739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45941.449959490739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45941.449959490739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45941.449959490739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45941.449959490739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45941.449959490739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45941.449959490739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45941.449959490739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45941.449959490739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45941.449959490739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45941.449959490739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45941.449959490739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45941.449959490739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45941.449959490739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45941.449959490739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45941.449959490739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45941.449959490739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45941.449959490739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45941.449959490739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45941.449959490739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45941.449959490739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45941.449959490739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45941.449959490739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45941.449959490739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45941.449959490739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45941.449959490739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45941.449959490739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45941.449959490739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45941.449959490739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45941.449959490739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45941.449959490739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45941.449959490739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45941.449959490739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45941.449959490739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45941.449959490739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45941.449959490739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45941.449959490739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45941.449959490739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45941.449959490739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45941.449959490739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7"/>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IFERROR(VLOOKUP(C2,DB!A:K,11,0),"")</f>
        <v/>
      </c>
      <c r="C2" s="18"/>
      <c r="D2" s="18"/>
      <c r="E2" s="18"/>
      <c r="F2" s="20"/>
      <c r="G2" s="21">
        <f t="shared" ref="G2:G20" ca="1" si="0">IFERROR(NOW()-F2,"-")</f>
        <v>45941.449959490739</v>
      </c>
      <c r="H2" s="22"/>
      <c r="I2" s="19" t="str">
        <f>IFERROR(VLOOKUP(C2,DB!A:F,6,0),"")</f>
        <v/>
      </c>
      <c r="J2" s="18" t="str">
        <f>IFERROR(VLOOKUP(C2,DB!A:G,7,0),"")</f>
        <v/>
      </c>
      <c r="K2" s="50"/>
      <c r="L2" s="23" t="str">
        <f>IFERROR(VLOOKUP(C2,DB!A:I,9,0),"")</f>
        <v/>
      </c>
    </row>
    <row r="3" spans="1:13" ht="15" customHeight="1">
      <c r="A3" s="19"/>
      <c r="B3" s="67" t="str">
        <f>IFERROR(VLOOKUP(D3,DB!A:K,11,0),"")</f>
        <v/>
      </c>
      <c r="C3" s="18"/>
      <c r="D3" s="18"/>
      <c r="E3" s="18"/>
      <c r="F3" s="20"/>
      <c r="G3" s="21">
        <f t="shared" ca="1" si="0"/>
        <v>45941.449959490739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45941.449959490739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45941.449959490739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45941.449959490739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45941.449959490739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45941.449959490739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45941.449959490739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45941.449959490739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45941.449959490739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45941.449959490739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45941.449959490739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45941.449959490739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45941.449959490739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45941.449959490739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45941.449959490739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45941.449959490739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45941.449959490739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45941.449959490739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ref="G21:G84" ca="1" si="1">IFERROR(NOW()-F21,"-")</f>
        <v>45941.449959490739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1"/>
        <v>45941.449959490739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1"/>
        <v>45941.449959490739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45941.449959490739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45941.449959490739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45941.449959490739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45941.449959490739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45941.449959490739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45941.449959490739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45941.449959490739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45941.449959490739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45941.449959490739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45941.449959490739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45941.449959490739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45941.449959490739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45941.449959490739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45941.449959490739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45941.449959490739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45941.449959490739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45941.449959490739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45941.449959490739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45941.449959490739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45941.449959490739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45941.449959490739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45941.449959490739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45941.449959490739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45941.449959490739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45941.449959490739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45941.449959490739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45941.449959490739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45941.449959490739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45941.449959490739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45941.449959490739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45941.449959490739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45941.449959490739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45941.449959490739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45941.449959490739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45941.449959490739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45941.449959490739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45941.449959490739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45941.449959490739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45941.449959490739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45941.449959490739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45941.449959490739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45941.449959490739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45941.449959490739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45941.449959490739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45941.449959490739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45941.449959490739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45941.449959490739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45941.449959490739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45941.449959490739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45941.449959490739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45941.449959490739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45941.449959490739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45941.449959490739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45941.449959490739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45941.449959490739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45941.449959490739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45941.449959490739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45941.449959490739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45941.449959490739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45941.449959490739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45941.449959490739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ref="G85:G148" ca="1" si="2">IFERROR(NOW()-F85,"-")</f>
        <v>45941.449959490739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2"/>
        <v>45941.449959490739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2"/>
        <v>45941.449959490739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45941.449959490739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45941.449959490739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45941.449959490739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45941.449959490739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45941.449959490739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45941.449959490739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45941.449959490739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45941.449959490739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45941.449959490739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45941.449959490739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45941.449959490739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45941.449959490739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45941.449959490739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45941.449959490739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45941.449959490739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45941.449959490739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45941.449959490739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45941.449959490739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45941.449959490739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45941.449959490739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45941.449959490739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45941.449959490739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45941.449959490739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45941.449959490739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45941.449959490739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45941.449959490739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45941.449959490739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45941.449959490739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45941.449959490739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45941.449959490739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45941.449959490739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45941.449959490739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45941.449959490739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45941.449959490739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45941.449959490739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45941.449959490739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45941.449959490739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45941.449959490739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45941.449959490739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45941.449959490739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45941.449959490739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45941.449959490739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45941.449959490739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45941.449959490739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45941.449959490739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45941.449959490739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45941.449959490739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45941.449959490739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45941.449959490739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45941.449959490739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45941.449959490739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45941.449959490739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45941.449959490739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45941.449959490739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45941.449959490739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45941.449959490739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45941.449959490739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45941.449959490739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45941.449959490739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45941.449959490739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45941.449959490739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ref="G149:G212" ca="1" si="3">IFERROR(NOW()-F149,"-")</f>
        <v>45941.449959490739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3"/>
        <v>45941.449959490739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3"/>
        <v>45941.449959490739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45941.449959490739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45941.449959490739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45941.449959490739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45941.449959490739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45941.449959490739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45941.449959490739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45941.449959490739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45941.449959490739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45941.449959490739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45941.449959490739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45941.449959490739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45941.449959490739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45941.449959490739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45941.449959490739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45941.449959490739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45941.449959490739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45941.449959490739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45941.449959490739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45941.449959490739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45941.449959490739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45941.449959490739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45941.449959490739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45941.449959490739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45941.449959490739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45941.449959490739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45941.449959490739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45941.449959490739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45941.449959490739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45941.449959490739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45941.449959490739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45941.449959490739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45941.449959490739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45941.449959490739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45941.449959490739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45941.449959490739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45941.449959490739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45941.449959490739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45941.449959490739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45941.449959490739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45941.449959490739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45941.449959490739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45941.449959490739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45941.449959490739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45941.449959490739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45941.449959490739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45941.449959490739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45941.449959490739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45941.449959490739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45941.449959490739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45941.449959490739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45941.449959490739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45941.449959490739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45941.449959490739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45941.449959490739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45941.449959490739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45941.449959490739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45941.449959490739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45941.449959490739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45941.449959490739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45941.449959490739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45941.449959490739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ref="G213:G276" ca="1" si="4">IFERROR(NOW()-F213,"-")</f>
        <v>45941.449959490739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4"/>
        <v>45941.449959490739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4"/>
        <v>45941.449959490739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45941.449959490739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45941.449959490739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45941.449959490739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45941.449959490739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45941.449959490739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45941.449959490739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45941.449959490739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45941.449959490739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45941.449959490739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45941.449959490739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45941.449959490739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45941.449959490739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45941.449959490739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45941.449959490739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45941.449959490739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45941.449959490739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45941.449959490739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45941.449959490739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45941.449959490739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45941.449959490739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45941.449959490739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45941.449959490739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45941.449959490739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45941.449959490739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45941.449959490739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45941.449959490739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45941.449959490739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45941.449959490739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45941.449959490739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45941.449959490739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45941.449959490739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45941.449959490739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45941.449959490739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45941.449959490739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45941.449959490739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45941.449959490739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45941.449959490739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45941.449959490739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45941.449959490739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45941.449959490739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45941.449959490739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45941.449959490739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45941.449959490739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45941.449959490739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45941.449959490739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45941.449959490739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45941.449959490739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45941.449959490739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45941.449959490739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45941.449959490739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45941.449959490739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45941.449959490739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45941.449959490739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45941.449959490739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45941.449959490739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45941.449959490739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45941.449959490739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45941.449959490739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45941.449959490739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45941.449959490739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45941.449959490739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ref="G277:G340" ca="1" si="5">IFERROR(NOW()-F277,"-")</f>
        <v>45941.449959490739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5"/>
        <v>45941.449959490739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5"/>
        <v>45941.449959490739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45941.449959490739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45941.449959490739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45941.449959490739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45941.449959490739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45941.449959490739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45941.449959490739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45941.449959490739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45941.449959490739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45941.449959490739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45941.449959490739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45941.449959490739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45941.449959490739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45941.449959490739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45941.449959490739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45941.449959490739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45941.449959490739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45941.449959490739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45941.449959490739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45941.449959490739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45941.449959490739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45941.449959490739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45941.449959490739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45941.449959490739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45941.449959490739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45941.449959490739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45941.449959490739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45941.449959490739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45941.449959490739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45941.449959490739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45941.449959490739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45941.449959490739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45941.449959490739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45941.449959490739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45941.449959490739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45941.449959490739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45941.449959490739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45941.449959490739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45941.449959490739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45941.449959490739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45941.449959490739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45941.449959490739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45941.449959490739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45941.449959490739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45941.449959490739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45941.449959490739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45941.449959490739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45941.449959490739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45941.449959490739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45941.449959490739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45941.449959490739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45941.449959490739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45941.449959490739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45941.449959490739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45941.449959490739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45941.449959490739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45941.449959490739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45941.449959490739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45941.449959490739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45941.449959490739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45941.449959490739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45941.449959490739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ref="G341:G404" ca="1" si="6">IFERROR(NOW()-F341,"-")</f>
        <v>45941.449959490739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6"/>
        <v>45941.449959490739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6"/>
        <v>45941.449959490739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45941.449959490739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45941.449959490739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45941.449959490739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45941.449959490739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45941.449959490739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45941.449959490739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45941.449959490739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45941.449959490739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45941.449959490739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45941.449959490739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45941.449959490739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45941.449959490739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45941.449959490739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45941.449959490739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45941.449959490739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45941.449959490739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45941.449959490739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45941.449959490739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45941.449959490739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45941.449959490739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45941.449959490739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45941.449959490739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45941.449959490739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45941.449959490739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45941.449959490739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45941.449959490739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45941.449959490739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45941.449959490739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45941.449959490739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45941.449959490739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45941.449959490739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45941.449959490739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45941.449959490739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45941.449959490739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45941.449959490739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45941.449959490739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45941.449959490739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45941.449959490739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45941.449959490739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45941.449959490739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45941.449959490739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45941.449959490739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45941.449959490739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45941.449959490739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45941.449959490739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45941.449959490739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45941.449959490739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45941.449959490739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45941.449959490739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45941.449959490739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45941.449959490739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45941.449959490739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45941.449959490739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45941.449959490739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45941.449959490739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45941.449959490739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45941.449959490739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45941.449959490739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45941.449959490739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45941.449959490739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45941.449959490739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ref="G405:G468" ca="1" si="7">IFERROR(NOW()-F405,"-")</f>
        <v>45941.449959490739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7"/>
        <v>45941.449959490739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7"/>
        <v>45941.449959490739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45941.449959490739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45941.449959490739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45941.449959490739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45941.449959490739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45941.449959490739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45941.449959490739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45941.449959490739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45941.449959490739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45941.449959490739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45941.449959490739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45941.449959490739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45941.449959490739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45941.449959490739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45941.449959490739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45941.449959490739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45941.449959490739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45941.449959490739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45941.449959490739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45941.449959490739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45941.449959490739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45941.449959490739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45941.449959490739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45941.449959490739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45941.449959490739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45941.449959490739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45941.449959490739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45941.449959490739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45941.449959490739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45941.449959490739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45941.449959490739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45941.449959490739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45941.449959490739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45941.449959490739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45941.449959490739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45941.449959490739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45941.449959490739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45941.449959490739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45941.449959490739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45941.449959490739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45941.449959490739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45941.449959490739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45941.449959490739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45941.449959490739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45941.449959490739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45941.449959490739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45941.449959490739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45941.449959490739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45941.449959490739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45941.449959490739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45941.449959490739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45941.449959490739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45941.449959490739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45941.449959490739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45941.449959490739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45941.449959490739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45941.449959490739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45941.449959490739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45941.449959490739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45941.449959490739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45941.449959490739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45941.449959490739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ref="G469:G532" ca="1" si="8">IFERROR(NOW()-F469,"-")</f>
        <v>45941.449959490739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8"/>
        <v>45941.449959490739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8"/>
        <v>45941.449959490739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45941.449959490739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45941.449959490739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45941.449959490739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45941.449959490739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45941.449959490739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45941.449959490739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45941.449959490739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45941.449959490739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45941.449959490739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45941.449959490739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45941.449959490739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45941.449959490739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45941.449959490739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45941.449959490739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45941.449959490739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45941.449959490739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45941.449959490739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45941.449959490739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45941.449959490739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45941.449959490739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45941.449959490739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45941.449959490739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45941.449959490739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45941.449959490739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45941.449959490739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45941.449959490739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45941.449959490739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45941.449959490739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45941.449959490739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45941.449959490739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45941.449959490739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45941.449959490739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45941.449959490739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45941.449959490739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45941.449959490739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45941.449959490739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45941.449959490739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45941.449959490739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45941.449959490739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45941.449959490739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45941.449959490739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45941.449959490739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45941.449959490739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45941.449959490739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45941.449959490739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45941.449959490739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45941.449959490739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45941.449959490739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45941.449959490739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45941.449959490739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45941.449959490739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45941.449959490739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45941.449959490739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45941.449959490739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45941.449959490739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45941.449959490739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45941.449959490739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45941.449959490739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45941.449959490739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45941.449959490739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45941.449959490739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ref="G533:G596" ca="1" si="9">IFERROR(NOW()-F533,"-")</f>
        <v>45941.449959490739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9"/>
        <v>45941.449959490739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9"/>
        <v>45941.449959490739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45941.449959490739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45941.449959490739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45941.449959490739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45941.449959490739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45941.449959490739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45941.449959490739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45941.449959490739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45941.449959490739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45941.449959490739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45941.449959490739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45941.449959490739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45941.449959490739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45941.449959490739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45941.449959490739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45941.449959490739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45941.449959490739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45941.449959490739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45941.449959490739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45941.449959490739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45941.449959490739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45941.449959490739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45941.449959490739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45941.449959490739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45941.449959490739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45941.449959490739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45941.449959490739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45941.449959490739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45941.449959490739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45941.449959490739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45941.449959490739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45941.449959490739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45941.449959490739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45941.449959490739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45941.449959490739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45941.449959490739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45941.449959490739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45941.449959490739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45941.449959490739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45941.449959490739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45941.449959490739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45941.449959490739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45941.449959490739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45941.449959490739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45941.449959490739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45941.449959490739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45941.449959490739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45941.449959490739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45941.449959490739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45941.449959490739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45941.449959490739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45941.449959490739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45941.449959490739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45941.449959490739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45941.449959490739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45941.449959490739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45941.449959490739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45941.449959490739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45941.449959490739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45941.449959490739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45941.449959490739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45941.449959490739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ref="G597:G660" ca="1" si="10">IFERROR(NOW()-F597,"-")</f>
        <v>45941.449959490739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10"/>
        <v>45941.449959490739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10"/>
        <v>45941.449959490739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45941.449959490739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45941.449959490739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45941.449959490739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45941.449959490739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45941.449959490739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45941.449959490739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45941.449959490739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45941.449959490739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45941.449959490739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45941.449959490739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45941.449959490739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45941.449959490739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45941.449959490739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45941.449959490739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45941.449959490739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45941.449959490739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45941.449959490739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45941.449959490739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45941.449959490739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45941.449959490739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45941.449959490739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45941.449959490739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45941.449959490739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45941.449959490739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45941.449959490739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45941.449959490739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45941.449959490739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45941.449959490739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45941.449959490739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45941.449959490739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45941.449959490739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45941.449959490739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45941.449959490739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45941.449959490739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45941.449959490739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45941.449959490739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45941.449959490739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45941.449959490739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45941.449959490739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45941.449959490739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45941.449959490739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45941.449959490739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45941.449959490739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45941.449959490739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45941.449959490739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45941.449959490739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45941.449959490739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45941.449959490739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45941.449959490739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45941.449959490739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45941.449959490739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45941.449959490739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45941.449959490739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45941.449959490739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45941.449959490739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45941.449959490739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45941.449959490739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45941.449959490739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45941.449959490739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45941.449959490739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45941.449959490739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ref="G661:G724" ca="1" si="11">IFERROR(NOW()-F661,"-")</f>
        <v>45941.449959490739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1"/>
        <v>45941.449959490739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1"/>
        <v>45941.449959490739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45941.449959490739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45941.449959490739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45941.449959490739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45941.449959490739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45941.449959490739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45941.449959490739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45941.449959490739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45941.449959490739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45941.449959490739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45941.449959490739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45941.449959490739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45941.449959490739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45941.449959490739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45941.449959490739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45941.449959490739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45941.449959490739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45941.449959490739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45941.449959490739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45941.449959490739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45941.449959490739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45941.449959490739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45941.449959490739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45941.449959490739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45941.449959490739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45941.449959490739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45941.449959490739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45941.449959490739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45941.449959490739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45941.449959490739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45941.449959490739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45941.449959490739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45941.449959490739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45941.449959490739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45941.449959490739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45941.449959490739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45941.449959490739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45941.449959490739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45941.449959490739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45941.449959490739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45941.449959490739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45941.449959490739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45941.449959490739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45941.449959490739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45941.449959490739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45941.449959490739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45941.449959490739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45941.449959490739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45941.449959490739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45941.449959490739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45941.449959490739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45941.449959490739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45941.449959490739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45941.449959490739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45941.449959490739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45941.449959490739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45941.449959490739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45941.449959490739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45941.449959490739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45941.449959490739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45941.449959490739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45941.449959490739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ref="G725:G788" ca="1" si="12">IFERROR(NOW()-F725,"-")</f>
        <v>45941.449959490739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2"/>
        <v>45941.449959490739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2"/>
        <v>45941.449959490739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45941.449959490739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45941.449959490739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45941.449959490739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45941.449959490739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45941.449959490739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45941.449959490739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45941.449959490739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45941.449959490739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45941.449959490739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45941.449959490739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45941.449959490739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45941.449959490739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45941.449959490739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45941.449959490739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45941.449959490739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45941.449959490739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45941.449959490739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45941.449959490739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45941.449959490739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45941.449959490739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45941.449959490739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45941.449959490739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45941.449959490739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45941.449959490739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45941.449959490739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45941.449959490739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45941.449959490739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45941.449959490739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45941.449959490739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45941.449959490739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45941.449959490739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45941.449959490739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45941.449959490739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45941.449959490739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45941.449959490739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45941.449959490739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45941.449959490739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45941.449959490739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45941.449959490739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45941.449959490739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45941.449959490739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45941.449959490739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45941.449959490739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45941.449959490739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45941.449959490739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45941.449959490739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45941.449959490739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45941.449959490739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45941.449959490739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45941.449959490739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45941.449959490739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45941.449959490739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45941.449959490739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45941.449959490739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45941.449959490739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45941.449959490739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45941.449959490739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45941.449959490739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45941.449959490739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45941.449959490739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45941.449959490739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ref="G789:G852" ca="1" si="13">IFERROR(NOW()-F789,"-")</f>
        <v>45941.449959490739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3"/>
        <v>45941.449959490739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3"/>
        <v>45941.449959490739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45941.449959490739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45941.449959490739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45941.449959490739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45941.449959490739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45941.449959490739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45941.449959490739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45941.449959490739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45941.449959490739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45941.449959490739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45941.449959490739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45941.449959490739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45941.449959490739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45941.449959490739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45941.449959490739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45941.449959490739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45941.449959490739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45941.449959490739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45941.449959490739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45941.449959490739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45941.449959490739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45941.449959490739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45941.449959490739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45941.449959490739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45941.449959490739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45941.449959490739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45941.449959490739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45941.449959490739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45941.449959490739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45941.449959490739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45941.449959490739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45941.449959490739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45941.449959490739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45941.449959490739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45941.449959490739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45941.449959490739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45941.449959490739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45941.449959490739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45941.449959490739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45941.449959490739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45941.449959490739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45941.449959490739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45941.449959490739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45941.449959490739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45941.449959490739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45941.449959490739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45941.449959490739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45941.449959490739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45941.449959490739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45941.449959490739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45941.449959490739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45941.449959490739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45941.449959490739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45941.449959490739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45941.449959490739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45941.449959490739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45941.449959490739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45941.449959490739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45941.449959490739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45941.449959490739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45941.449959490739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45941.449959490739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ref="G853:G916" ca="1" si="14">IFERROR(NOW()-F853,"-")</f>
        <v>45941.449959490739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4"/>
        <v>45941.449959490739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4"/>
        <v>45941.449959490739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45941.449959490739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45941.449959490739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45941.449959490739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45941.449959490739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45941.449959490739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45941.449959490739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45941.449959490739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45941.449959490739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45941.449959490739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45941.449959490739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45941.449959490739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45941.449959490739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45941.449959490739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45941.449959490739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45941.449959490739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45941.449959490739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45941.449959490739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45941.449959490739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45941.449959490739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45941.449959490739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45941.449959490739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45941.449959490739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45941.449959490739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45941.449959490739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45941.449959490739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45941.449959490739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45941.449959490739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45941.449959490739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45941.449959490739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45941.449959490739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45941.449959490739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45941.449959490739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45941.449959490739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45941.449959490739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45941.449959490739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45941.449959490739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45941.449959490739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45941.449959490739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45941.449959490739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45941.449959490739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45941.449959490739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45941.449959490739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45941.449959490739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45941.449959490739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45941.449959490739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45941.449959490739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45941.449959490739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45941.449959490739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45941.449959490739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45941.449959490739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45941.449959490739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45941.449959490739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45941.449959490739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45941.449959490739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45941.449959490739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45941.449959490739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45941.449959490739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45941.449959490739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45941.449959490739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45941.449959490739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45941.449959490739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ref="G917:G980" ca="1" si="15">IFERROR(NOW()-F917,"-")</f>
        <v>45941.449959490739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5"/>
        <v>45941.449959490739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5"/>
        <v>45941.449959490739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45941.449959490739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45941.449959490739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45941.449959490739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45941.449959490739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45941.449959490739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45941.449959490739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45941.449959490739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45941.449959490739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45941.449959490739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45941.449959490739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45941.449959490739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45941.449959490739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45941.449959490739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45941.449959490739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45941.449959490739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45941.449959490739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45941.449959490739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45941.449959490739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45941.449959490739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45941.449959490739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45941.449959490739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45941.449959490739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45941.449959490739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45941.449959490739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45941.449959490739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45941.449959490739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45941.449959490739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45941.449959490739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45941.449959490739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45941.449959490739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45941.449959490739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45941.449959490739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45941.449959490739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45941.449959490739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45941.449959490739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45941.449959490739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45941.449959490739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45941.449959490739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45941.449959490739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45941.449959490739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45941.449959490739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45941.449959490739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45941.449959490739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45941.449959490739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45941.449959490739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45941.449959490739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45941.449959490739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45941.449959490739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45941.449959490739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45941.449959490739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45941.449959490739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45941.449959490739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45941.449959490739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45941.449959490739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45941.449959490739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45941.449959490739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45941.449959490739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45941.449959490739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45941.449959490739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45941.449959490739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45941.449959490739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ref="G981:G1044" ca="1" si="16">IFERROR(NOW()-F981,"-")</f>
        <v>45941.449959490739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6"/>
        <v>45941.449959490739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6"/>
        <v>45941.449959490739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45941.449959490739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45941.449959490739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45941.449959490739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45941.449959490739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45941.449959490739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45941.449959490739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45941.449959490739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45941.449959490739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45941.449959490739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45941.449959490739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45941.449959490739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45941.449959490739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45941.449959490739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45941.449959490739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45941.449959490739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45941.449959490739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45941.449959490739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45941.449959490739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45941.449959490739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45941.449959490739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45941.449959490739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45941.449959490739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45941.449959490739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45941.449959490739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45941.449959490739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45941.449959490739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45941.449959490739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45941.449959490739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45941.449959490739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45941.449959490739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45941.449959490739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45941.449959490739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45941.449959490739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45941.449959490739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45941.449959490739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45941.449959490739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45941.449959490739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45941.449959490739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45941.449959490739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45941.449959490739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45941.449959490739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45941.449959490739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45941.449959490739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45941.449959490739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45941.449959490739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45941.449959490739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45941.449959490739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45941.449959490739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45941.449959490739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45941.449959490739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45941.449959490739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45941.449959490739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45941.449959490739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45941.449959490739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45941.449959490739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45941.449959490739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45941.449959490739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45941.449959490739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45941.449959490739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45941.449959490739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45941.449959490739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ref="G1045:G1108" ca="1" si="17">IFERROR(NOW()-F1045,"-")</f>
        <v>45941.449959490739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7"/>
        <v>45941.449959490739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7"/>
        <v>45941.449959490739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45941.449959490739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45941.449959490739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45941.449959490739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45941.449959490739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45941.449959490739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45941.449959490739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45941.449959490739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45941.449959490739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45941.449959490739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45941.449959490739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45941.449959490739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45941.449959490739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45941.449959490739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45941.449959490739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45941.449959490739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45941.449959490739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45941.449959490739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45941.449959490739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45941.449959490739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45941.449959490739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45941.449959490739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45941.449959490739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45941.449959490739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45941.449959490739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45941.449959490739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45941.449959490739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45941.449959490739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45941.449959490739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45941.449959490739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45941.449959490739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45941.449959490739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45941.449959490739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45941.449959490739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45941.449959490739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45941.449959490739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45941.449959490739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45941.449959490739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45941.449959490739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45941.449959490739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45941.449959490739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45941.449959490739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45941.449959490739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45941.449959490739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45941.449959490739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45941.449959490739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45941.449959490739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45941.449959490739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45941.449959490739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45941.449959490739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45941.449959490739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45941.449959490739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45941.449959490739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45941.449959490739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45941.449959490739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45941.449959490739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45941.449959490739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45941.449959490739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45941.449959490739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45941.449959490739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45941.449959490739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45941.449959490739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ref="G1109:G1172" ca="1" si="18">IFERROR(NOW()-F1109,"-")</f>
        <v>45941.449959490739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8"/>
        <v>45941.449959490739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8"/>
        <v>45941.449959490739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45941.449959490739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45941.449959490739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45941.449959490739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45941.449959490739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45941.449959490739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45941.449959490739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45941.449959490739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45941.449959490739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45941.449959490739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45941.449959490739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45941.449959490739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45941.449959490739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45941.449959490739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45941.449959490739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45941.449959490739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45941.449959490739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45941.449959490739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45941.449959490739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45941.449959490739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45941.449959490739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45941.449959490739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45941.449959490739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45941.449959490739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45941.449959490739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45941.449959490739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45941.449959490739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45941.449959490739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45941.449959490739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45941.449959490739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45941.449959490739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45941.449959490739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45941.449959490739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45941.449959490739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45941.449959490739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45941.449959490739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45941.449959490739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45941.449959490739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45941.449959490739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45941.449959490739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45941.449959490739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45941.449959490739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45941.449959490739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45941.449959490739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45941.449959490739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45941.449959490739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45941.449959490739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45941.449959490739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45941.449959490739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45941.449959490739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45941.449959490739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45941.449959490739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45941.449959490739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45941.449959490739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45941.449959490739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45941.449959490739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45941.449959490739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45941.449959490739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45941.449959490739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45941.449959490739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45941.449959490739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45941.449959490739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ref="G1173:G1187" ca="1" si="19">IFERROR(NOW()-F1173,"-")</f>
        <v>45941.449959490739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9"/>
        <v>45941.449959490739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9"/>
        <v>45941.449959490739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45941.449959490739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45941.449959490739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45941.449959490739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45941.449959490739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45941.449959490739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45941.449959490739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45941.449959490739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45941.449959490739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45941.449959490739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45941.449959490739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45941.449959490739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45941.449959490739</v>
      </c>
      <c r="H1187" s="22"/>
      <c r="I1187" s="19" t="str">
        <f>IFERROR(VLOOKUP(D1187,DB!A:F,6,0),"")</f>
        <v/>
      </c>
      <c r="J1187" s="18" t="str">
        <f>IFERROR(VLOOKUP(D1187,DB!A:G,7,0),"")</f>
        <v/>
      </c>
      <c r="K1187" s="50"/>
      <c r="L1187" s="23" t="str">
        <f>IFERROR(VLOOKUP(D1187,DB!A:I,9,0),"")</f>
        <v/>
      </c>
    </row>
  </sheetData>
  <dataValidations count="2">
    <dataValidation allowBlank="1" showInputMessage="1" showErrorMessage="1" sqref="E1" xr:uid="{5914219A-CB83-432D-936A-CC0CB6F3982A}"/>
    <dataValidation type="list" allowBlank="1" showInputMessage="1" showErrorMessage="1" sqref="E2:E118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237.96924189814308</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27578</v>
      </c>
      <c r="E3" s="104" t="s">
        <v>38964</v>
      </c>
      <c r="F3" s="163">
        <v>45941.201597222222</v>
      </c>
      <c r="G3" s="132">
        <f ca="1">IFERROR(NOW()-F3,"")</f>
        <v>0.24836226851766696</v>
      </c>
      <c r="H3" s="131">
        <v>45941.195949074077</v>
      </c>
      <c r="I3" s="127" t="str">
        <f>IFERROR(VLOOKUP(D3,DB!A:F,6,0),"")</f>
        <v>SCECO</v>
      </c>
      <c r="J3" s="127" t="str">
        <f>IFERROR(VLOOKUP(D3,DB!A:G,7,0),"")</f>
        <v>Dead</v>
      </c>
      <c r="K3" s="133" t="s">
        <v>39061</v>
      </c>
      <c r="L3" s="129" t="str">
        <f>IFERROR(VLOOKUP(D3,DB!A:I,9,0),"")</f>
        <v>Latis</v>
      </c>
    </row>
    <row r="4" spans="1:16" ht="15" customHeight="1">
      <c r="A4" s="127" t="s">
        <v>39062</v>
      </c>
      <c r="B4" s="127" t="str">
        <f>IFERROR(VLOOKUP(D4,DB!A:K,11,0),"")</f>
        <v>R4</v>
      </c>
      <c r="C4" s="128">
        <v>1</v>
      </c>
      <c r="D4" s="99" t="s">
        <v>36672</v>
      </c>
      <c r="E4" s="104" t="s">
        <v>38964</v>
      </c>
      <c r="F4" s="131">
        <v>45941.396064814813</v>
      </c>
      <c r="G4" s="132">
        <f ca="1">IFERROR(NOW()-F4,"")</f>
        <v>5.3894675926130731E-2</v>
      </c>
      <c r="H4" s="131">
        <v>45941.308321759258</v>
      </c>
      <c r="I4" s="127" t="str">
        <f>IFERROR(VLOOKUP(D4,DB!A:F,6,0),"")</f>
        <v>Generator-SG</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45941.449959490739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45941.449959490739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45941.449959490739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45941.449959490739</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45941.449959490739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45941.449959490739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45941.449959490739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45941.449959490739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45941.449959490739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45941.449959490739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45941.449959490739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4"/>
      <c r="E16" s="130"/>
      <c r="F16" s="131"/>
      <c r="G16" s="132">
        <f ca="1">IFERROR(NOW()-F16,"")</f>
        <v>45941.449959490739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45941.449959490739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45941.449959490739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45941.449959490739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45941.449959490739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45941.449959490739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45941.449959490739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45941.449959490739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45941.449959490739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45941.449959490739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45941.449959490739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45941.449959490739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45941.449959490739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45941.449959490739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45941.449959490739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45941.449959490739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45941.449959490739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45941.449959490739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45941.449959490739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45941.449959490739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45941.449959490739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45941.449959490739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45941.449959490739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45941.449959490739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45941.449959490739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45941.449959490739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45941.449959490739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45941.449959490739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45941.449959490739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45941.449959490739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45941.449959490739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45941.449959490739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45941.449959490739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45941.449959490739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45941.449959490739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45941.449959490739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45941.449959490739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45941.449959490739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45941.449959490739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45941.449959490739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45941.449959490739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45941.449959490739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45941.449959490739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45941.449959490739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45941.449959490739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45941.449959490739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45941.449959490739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45941.449959490739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45941.449959490739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45941.449959490739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45941.449959490739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45941.449959490739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45941.449959490739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45941.449959490739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45941.449959490739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45941.449959490739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45941.449959490739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45941.449959490739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45941.449959490739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45941.449959490739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45941.449959490739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45941.449959490739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45941.449959490739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45941.449959490739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45941.449959490739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45941.449959490739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45941.449959490739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45941.449959490739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45941.449959490739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45941.449959490739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45941.449959490739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45941.449959490739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45941.449959490739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45941.449959490739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45941.449959490739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45941.449959490739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45941.449959490739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45941.449959490739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45941.449959490739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45941.449959490739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45941.449959490739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45941.449959490739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45941.449959490739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45941.449959490739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45941.449959490739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45941.449959490739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45941.449959490739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45941.449959490739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45941.449959490739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45941.449959490739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45941.449959490739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45941.449959490739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45941.449959490739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45941.449959490739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45941.449959490739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45941.449959490739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45941.449959490739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45941.449959490739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45941.449959490739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45941.449959490739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45941.449959490739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45941.449959490739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45941.449959490739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45941.449959490739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45941.449959490739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45941.449959490739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45941.449959490739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45941.449959490739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45941.449959490739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45941.449959490739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45941.449959490739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45941.449959490739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45941.449959490739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45941.449959490739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45941.449959490739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45941.449959490739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45941.449959490739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45941.449959490739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45941.449959490739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45941.449959490739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45941.449959490739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45941.449959490739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45941.449959490739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45941.449959490739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45941.449959490739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45941.449959490739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45941.449959490739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45941.449959490739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45941.449959490739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45941.449959490739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45941.449959490739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45941.449959490739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45941.449959490739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45941.449959490739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45941.449959490739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45941.449959490739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45941.449959490739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45941.449959490739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45941.449959490739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45941.449959490739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45941.449959490739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45941.449959490739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45941.449959490739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45941.449959490739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45941.449959490739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45941.449959490739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45941.449959490739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45941.449959490739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45941.449959490739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45941.449959490739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45941.449959490739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45941.449959490739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45941.449959490739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45941.449959490739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45941.449959490739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45941.449959490739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45941.449959490739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45941.449959490739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45941.449959490739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45941.449959490739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45941.449959490739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45941.449959490739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45941.449959490739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45941.449959490739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45941.449959490739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45941.449959490739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45941.449959490739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45941.449959490739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45941.449959490739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45941.449959490739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45941.449959490739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45941.449959490739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45941.449959490739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45941.449959490739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45941.449959490739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45941.449959490739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45941.449959490739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45941.449959490739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45941.449959490739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45941.449959490739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45941.449959490739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45941.449959490739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45941.449959490739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45941.449959490739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45941.449959490739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45941.449959490739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45941.449959490739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45941.449959490739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45941.449959490739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45941.449959490739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45941.449959490739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45941.449959490739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45941.449959490739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45941.449959490739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45941.449959490739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45941.449959490739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45941.449959490739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45941.449959490739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45941.449959490739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45941.449959490739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45941.449959490739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45941.449959490739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45941.449959490739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45941.449959490739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45941.449959490739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45941.449959490739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45941.449959490739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45941.449959490739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45941.449959490739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45941.449959490739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45941.449959490739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45941.449959490739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45941.449959490739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45941.449959490739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45941.449959490739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45941.449959490739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45941.449959490739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45941.449959490739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45941.449959490739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45941.449959490739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45941.449959490739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45941.449959490739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45941.449959490739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45941.449959490739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45941.449959490739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45941.449959490739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45941.449959490739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45941.449959490739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45941.449959490739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45941.449959490739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45941.449959490739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45941.449959490739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45941.449959490739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45941.449959490739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45941.449959490739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45941.449959490739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45941.449959490739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45941.449959490739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45941.449959490739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45941.449959490739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45941.449959490739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45941.449959490739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45941.449959490739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45941.449959490739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45941.449959490739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45941.449959490739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45941.449959490739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45941.449959490739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45941.449959490739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45941.449959490739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45941.449959490739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45941.449959490739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45941.449959490739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45941.449959490739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45941.449959490739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45941.449959490739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45941.449959490739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45941.449959490739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45941.449959490739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45941.449959490739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45941.449959490739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45941.449959490739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45941.449959490739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45941.449959490739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45941.449959490739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45941.449959490739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45941.449959490739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45941.449959490739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45941.449959490739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45941.449959490739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45941.449959490739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45941.449959490739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45941.449959490739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45941.449959490739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45941.449959490739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45941.449959490739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45941.449959490739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45941.449959490739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45941.449959490739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45941.449959490739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45941.449959490739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45941.449959490739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45941.449959490739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45941.449959490739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45941.449959490739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45941.449959490739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45941.449959490739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45941.449959490739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45941.449959490739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45941.449959490739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45941.449959490739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45941.449959490739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45941.449959490739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45941.449959490739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45941.449959490739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45941.449959490739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45941.449959490739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45941.449959490739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45941.449959490739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45941.449959490739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45941.449959490739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45941.449959490739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45941.449959490739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45941.449959490739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45941.449959490739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45941.449959490739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45941.449959490739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45941.449959490739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45941.449959490739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45941.449959490739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45941.449959490739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45941.449959490739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45941.449959490739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45941.449959490739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45941.449959490739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45941.449959490739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45941.449959490739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45941.449959490739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45941.449959490739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45941.449959490739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45941.449959490739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45941.449959490739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45941.449959490739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45941.449959490739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45941.449959490739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45941.449959490739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45941.449959490739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45941.449959490739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45941.449959490739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45941.449959490739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45941.449959490739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45941.449959490739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45941.449959490739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45941.449959490739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45941.449959490739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45941.449959490739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45941.449959490739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45941.449959490739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45941.449959490739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45941.449959490739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45941.449959490739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45941.449959490739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45941.449959490739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45941.449959490739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45941.449959490739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45941.449959490739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45941.449959490739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45941.449959490739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45941.449959490739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45941.449959490739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45941.449959490739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45941.449959490739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45941.449959490739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45941.449959490739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45941.449959490739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45941.449959490739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45941.449959490739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45941.449959490739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45941.449959490739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45941.449959490739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45941.449959490739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45941.449959490739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45941.449959490739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45941.449959490739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45941.449959490739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45941.449959490739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45941.449959490739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45941.449959490739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45941.449959490739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45941.449959490739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45941.449959490739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45941.449959490739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45941.449959490739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45941.449959490739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45941.449959490739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45941.449959490739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45941.449959490739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45941.449959490739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45941.449959490739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45941.449959490739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45941.449959490739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45941.449959490739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45941.449959490739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45941.449959490739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45941.449959490739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45941.449959490739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45941.449959490739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45941.449959490739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45941.449959490739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45941.449959490739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45941.449959490739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45941.449959490739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45941.449959490739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45941.449959490739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45941.449959490739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45941.449959490739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45941.449959490739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45941.449959490739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45941.449959490739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45941.449959490739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45941.449959490739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45941.449959490739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45941.449959490739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45941.449959490739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45941.449959490739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45941.449959490739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45941.449959490739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45941.449959490739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45941.449959490739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45941.449959490739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45941.449959490739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45941.449959490739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45941.449959490739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45941.449959490739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45941.449959490739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45941.449959490739</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45941.449959490739</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K11" sqref="K1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1.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58">
        <f ca="1">IFERROR(NOW()-F2,"")</f>
        <v>49.617899305550964</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58">
        <f t="shared" ref="G3" ca="1" si="0">IFERROR(NOW()-F3,"")</f>
        <v>15.261082175922638</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2</v>
      </c>
      <c r="D4" s="37" t="s">
        <v>38426</v>
      </c>
      <c r="E4" s="37" t="s">
        <v>38964</v>
      </c>
      <c r="F4" s="38">
        <v>45941.361435185187</v>
      </c>
      <c r="G4" s="39">
        <f t="shared" ref="G4" ca="1" si="1">IFERROR(NOW()-F4,"")</f>
        <v>8.8524305552709848E-2</v>
      </c>
      <c r="H4" s="38">
        <v>45941.353796296295</v>
      </c>
      <c r="I4" s="37" t="str">
        <f>IFERROR(VLOOKUP(D4,DB!A:F,6,0),"")</f>
        <v>SCECO</v>
      </c>
      <c r="J4" s="37" t="str">
        <f>IFERROR(VLOOKUP(D4,DB!A:G,7,0),"")</f>
        <v>Haj Removal</v>
      </c>
      <c r="K4" s="37" t="s">
        <v>39069</v>
      </c>
      <c r="L4" s="37" t="str">
        <f>IFERROR(VLOOKUP(D4,DB!A:I,9,0),"")</f>
        <v>Latis</v>
      </c>
    </row>
    <row r="5" spans="1:13" ht="15">
      <c r="A5" s="37" t="s">
        <v>39070</v>
      </c>
      <c r="B5" s="37" t="str">
        <f>IFERROR(VLOOKUP(D5,DB!A:K,11,0),"")</f>
        <v>R5</v>
      </c>
      <c r="C5" s="37">
        <v>1</v>
      </c>
      <c r="D5" s="37" t="s">
        <v>34148</v>
      </c>
      <c r="E5" s="37" t="s">
        <v>38964</v>
      </c>
      <c r="F5" s="38">
        <v>45941.373749999999</v>
      </c>
      <c r="G5" s="39">
        <f t="shared" ref="G5:G35" ca="1" si="2">IFERROR(NOW()-F5,"")</f>
        <v>7.6209490740438923E-2</v>
      </c>
      <c r="H5" s="38">
        <v>45941.364722222221</v>
      </c>
      <c r="I5" s="37" t="str">
        <f>IFERROR(VLOOKUP(D5,DB!A:F,6,0),"")</f>
        <v>SCECO</v>
      </c>
      <c r="J5" s="37" t="str">
        <f>IFERROR(VLOOKUP(D5,DB!A:G,7,0),"")</f>
        <v>Vandalized</v>
      </c>
      <c r="K5" s="37" t="s">
        <v>39071</v>
      </c>
      <c r="L5" s="37" t="str">
        <f>IFERROR(VLOOKUP(D5,DB!A:I,9,0),"")</f>
        <v>Latis</v>
      </c>
    </row>
    <row r="6" spans="1:13" ht="30.75">
      <c r="A6" s="37" t="s">
        <v>39072</v>
      </c>
      <c r="B6" s="37" t="str">
        <f>IFERROR(VLOOKUP(D6,DB!A:K,11,0),"")</f>
        <v>R5</v>
      </c>
      <c r="C6" s="37">
        <v>1</v>
      </c>
      <c r="D6" s="37" t="s">
        <v>30796</v>
      </c>
      <c r="E6" s="37" t="s">
        <v>38969</v>
      </c>
      <c r="F6" s="38" t="s">
        <v>24</v>
      </c>
      <c r="G6" s="39" t="str">
        <f t="shared" ca="1" si="2"/>
        <v/>
      </c>
      <c r="H6" s="38">
        <v>45941.427129629628</v>
      </c>
      <c r="I6" s="37" t="str">
        <f>IFERROR(VLOOKUP(D6,DB!A:F,6,0),"")</f>
        <v>SCECO</v>
      </c>
      <c r="J6" s="37" t="str">
        <f>IFERROR(VLOOKUP(D6,DB!A:G,7,0),"")</f>
        <v>In progress</v>
      </c>
      <c r="K6" s="37" t="s">
        <v>39073</v>
      </c>
      <c r="L6" s="37" t="str">
        <f>IFERROR(VLOOKUP(D6,DB!A:I,9,0),"")</f>
        <v>Latis</v>
      </c>
    </row>
    <row r="7" spans="1:13" ht="15">
      <c r="A7" s="37"/>
      <c r="B7" s="37" t="str">
        <f>IFERROR(VLOOKUP(D7,DB!A:K,11,0),"")</f>
        <v/>
      </c>
      <c r="C7" s="37"/>
      <c r="D7" s="37"/>
      <c r="E7" s="37"/>
      <c r="F7" s="38"/>
      <c r="G7" s="39">
        <f t="shared" ca="1" si="2"/>
        <v>45941.449959490739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45941.449959490739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45941.449959490739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45941.449959490739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45941.449959490739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45941.449959490739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45941.449959490739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45941.449959490739</v>
      </c>
      <c r="H14" s="38"/>
      <c r="I14" s="37" t="str">
        <f>IFERROR(VLOOKUP(D14,DB!A:F,6,0),"")</f>
        <v/>
      </c>
      <c r="J14" s="37" t="str">
        <f>IFERROR(VLOOKUP(D14,DB!A:G,7,0),"")</f>
        <v/>
      </c>
      <c r="K14" s="37"/>
      <c r="L14" s="37" t="str">
        <f>IFERROR(VLOOKUP(D14,DB!A:I,9,0),"")</f>
        <v/>
      </c>
    </row>
    <row r="15" spans="1:13" ht="15">
      <c r="A15" s="84"/>
      <c r="B15" s="84" t="str">
        <f>IFERROR(VLOOKUP(D15,DB!A:K,11,0),"")</f>
        <v/>
      </c>
      <c r="C15" s="84"/>
      <c r="D15" s="84"/>
      <c r="E15" s="84"/>
      <c r="F15" s="123"/>
      <c r="G15" s="124">
        <f t="shared" ca="1" si="2"/>
        <v>45941.449959490739</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t="shared" ca="1" si="2"/>
        <v>45941.449959490739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45941.449959490739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45941.449959490739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45941.449959490739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45941.449959490739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45941.449959490739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45941.449959490739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45941.449959490739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45941.449959490739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45941.449959490739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45941.449959490739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45941.449959490739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45941.449959490739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45941.449959490739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45941.449959490739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45941.449959490739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45941.449959490739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45941.449959490739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45941.449959490739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45941.449959490739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45941.449959490739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45941.449959490739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45941.449959490739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45941.449959490739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45941.449959490739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45941.449959490739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45941.449959490739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45941.449959490739</v>
      </c>
      <c r="H43" s="38"/>
      <c r="I43" s="37" t="str">
        <f>IFERROR(VLOOKUP(D43,DB!A:F,6,0),"")</f>
        <v/>
      </c>
      <c r="J43" s="37" t="str">
        <f>IFERROR(VLOOKUP(D43,DB!A:G,7,0),"")</f>
        <v/>
      </c>
      <c r="K43" s="37"/>
      <c r="L43" s="37" t="str">
        <f>IFERROR(VLOOKUP(D43,DB!A:I,9,0),"")</f>
        <v/>
      </c>
    </row>
    <row r="44" spans="1:12" ht="15">
      <c r="A44" s="84"/>
      <c r="B44" s="84" t="str">
        <f>IFERROR(VLOOKUP(D44,DB!A:K,11,0),"")</f>
        <v/>
      </c>
      <c r="C44" s="84"/>
      <c r="D44" s="84"/>
      <c r="E44" s="84"/>
      <c r="F44" s="123"/>
      <c r="G44" s="124">
        <f t="shared" ca="1" si="3"/>
        <v>45941.449959490739</v>
      </c>
      <c r="H44" s="123"/>
      <c r="I44" s="84" t="str">
        <f>IFERROR(VLOOKUP(D44,DB!A:F,6,0),"")</f>
        <v/>
      </c>
      <c r="J44" s="84" t="str">
        <f>IFERROR(VLOOKUP(D44,DB!A:G,7,0),"")</f>
        <v/>
      </c>
      <c r="K44" s="84"/>
      <c r="L44" s="84" t="str">
        <f>IFERROR(VLOOKUP(D44,DB!A:I,9,0),"")</f>
        <v/>
      </c>
    </row>
    <row r="45" spans="1:12" ht="15">
      <c r="A45" s="37"/>
      <c r="B45" s="37" t="str">
        <f>IFERROR(VLOOKUP(D45,DB!A:K,11,0),"")</f>
        <v/>
      </c>
      <c r="C45" s="37"/>
      <c r="D45" s="37"/>
      <c r="E45" s="37"/>
      <c r="F45" s="38"/>
      <c r="G45" s="39">
        <f t="shared" ca="1" si="3"/>
        <v>45941.449959490739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45941.449959490739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45941.449959490739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45941.449959490739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45941.449959490739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45941.449959490739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45941.449959490739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45941.449959490739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45941.449959490739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45941.449959490739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45941.449959490739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45941.449959490739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45941.449959490739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45941.449959490739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45941.449959490739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45941.449959490739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45941.449959490739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45941.449959490739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45941.449959490739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45941.449959490739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45941.449959490739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45941.449959490739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45941.449959490739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45941.449959490739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45941.449959490739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45941.449959490739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45941.449959490739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45941.449959490739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45941.449959490739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45941.449959490739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45941.449959490739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45941.449959490739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45941.449959490739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45941.449959490739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45941.449959490739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45941.449959490739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45941.449959490739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45941.449959490739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45941.449959490739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45941.449959490739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45941.449959490739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45941.449959490739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45941.449959490739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45941.449959490739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45941.449959490739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45941.449959490739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45941.449959490739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45941.449959490739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45941.449959490739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45941.449959490739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45941.449959490739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45941.449959490739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45941.449959490739</v>
      </c>
      <c r="H97" s="38"/>
      <c r="I97" s="37" t="str">
        <f>IFERROR(VLOOKUP(D97,DB!A:F,6,0),"")</f>
        <v/>
      </c>
      <c r="J97" s="37" t="str">
        <f>IFERROR(VLOOKUP(D97,DB!A:G,7,0),"")</f>
        <v/>
      </c>
      <c r="K97" s="37"/>
      <c r="L97" s="37" t="str">
        <f>IFERROR(VLOOKUP(D97,DB!A:I,9,0),"")</f>
        <v/>
      </c>
    </row>
    <row r="98" spans="1:12" ht="15">
      <c r="A98" s="84"/>
      <c r="B98" s="84" t="str">
        <f>IFERROR(VLOOKUP(D98,DB!A:K,11,0),"")</f>
        <v/>
      </c>
      <c r="C98" s="84"/>
      <c r="D98" s="84"/>
      <c r="E98" s="84"/>
      <c r="F98" s="123"/>
      <c r="G98" s="124">
        <f t="shared" ca="1" si="4"/>
        <v>45941.449959490739</v>
      </c>
      <c r="H98" s="123"/>
      <c r="I98" s="84" t="str">
        <f>IFERROR(VLOOKUP(D98,DB!A:F,6,0),"")</f>
        <v/>
      </c>
      <c r="J98" s="84" t="str">
        <f>IFERROR(VLOOKUP(D98,DB!A:G,7,0),"")</f>
        <v/>
      </c>
      <c r="K98" s="84"/>
      <c r="L98" s="84"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14.677112268516794</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1.920896990741312</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7.568987268517958</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45941.023958333331</v>
      </c>
      <c r="G5" s="151">
        <f ca="1">IFERROR(NOW()-F5,"-")</f>
        <v>0.42600115740788169</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39082</v>
      </c>
      <c r="B6" s="109" t="str">
        <f>IFERROR(VLOOKUP(D6,DB!A:K,11,0),"")</f>
        <v>R6</v>
      </c>
      <c r="C6" s="111">
        <v>1</v>
      </c>
      <c r="D6" s="109" t="s">
        <v>33511</v>
      </c>
      <c r="E6" s="156" t="s">
        <v>38964</v>
      </c>
      <c r="F6" s="113">
        <v>45941.367303240739</v>
      </c>
      <c r="G6" s="81">
        <f ca="1">IFERROR(NOW()-F6,"-")</f>
        <v>8.2656250000582077E-2</v>
      </c>
      <c r="H6" s="113">
        <v>45941.355104166665</v>
      </c>
      <c r="I6" s="109" t="str">
        <f>IFERROR(VLOOKUP(D6,DB!A:F,6,0),"")</f>
        <v>SCECO</v>
      </c>
      <c r="J6" s="108" t="str">
        <f>IFERROR(VLOOKUP(D6,DB!A:G,7,0),"")</f>
        <v>Dead</v>
      </c>
      <c r="K6" s="114" t="s">
        <v>39083</v>
      </c>
      <c r="L6" s="115" t="str">
        <f>IFERROR(VLOOKUP(D6,DB!A:I,9,0),"")</f>
        <v>Latis</v>
      </c>
    </row>
    <row r="7" spans="1:16383" ht="31.5" customHeight="1">
      <c r="A7" s="110"/>
      <c r="B7" s="109" t="str">
        <f>IFERROR(VLOOKUP(D7,DB!A:K,11,0),"")</f>
        <v/>
      </c>
      <c r="C7" s="111"/>
      <c r="D7" s="161"/>
      <c r="E7" s="112"/>
      <c r="F7" s="113"/>
      <c r="G7" s="81">
        <f ca="1">IFERROR(NOW()-F7,"-")</f>
        <v>45941.449959490739</v>
      </c>
      <c r="H7" s="113"/>
      <c r="I7" s="109" t="str">
        <f>IFERROR(VLOOKUP(D7,DB!A:F,6,0),"")</f>
        <v/>
      </c>
      <c r="J7" s="108" t="str">
        <f>IFERROR(VLOOKUP(D7,DB!A:G,7,0),"")</f>
        <v/>
      </c>
      <c r="K7" s="114"/>
      <c r="L7" s="115" t="str">
        <f>IFERROR(VLOOKUP(D7,DB!A:I,9,0),"")</f>
        <v/>
      </c>
    </row>
    <row r="8" spans="1:16383" ht="31.5" customHeight="1">
      <c r="A8" s="110"/>
      <c r="B8" s="109" t="str">
        <f>IFERROR(VLOOKUP(D8,DB!A:K,11,0),"")</f>
        <v/>
      </c>
      <c r="C8" s="111"/>
      <c r="D8" s="109"/>
      <c r="E8" s="112"/>
      <c r="F8" s="113"/>
      <c r="G8" s="81">
        <f ca="1">IFERROR(NOW()-F8,"-")</f>
        <v>45941.449959490739</v>
      </c>
      <c r="H8" s="113"/>
      <c r="I8" s="109" t="str">
        <f>IFERROR(VLOOKUP(D8,DB!A:F,6,0),"")</f>
        <v/>
      </c>
      <c r="J8" s="108" t="str">
        <f>IFERROR(VLOOKUP(D8,DB!A:G,7,0),"")</f>
        <v/>
      </c>
      <c r="K8" s="114"/>
      <c r="L8" s="115" t="str">
        <f>IFERROR(VLOOKUP(D8,DB!A:I,9,0),"")</f>
        <v/>
      </c>
    </row>
    <row r="9" spans="1:16383" ht="31.5" customHeight="1">
      <c r="A9" s="110"/>
      <c r="B9" s="109" t="str">
        <f>IFERROR(VLOOKUP(D9,DB!A:K,11,0),"")</f>
        <v/>
      </c>
      <c r="C9" s="111"/>
      <c r="D9" s="161"/>
      <c r="E9" s="112"/>
      <c r="F9" s="113"/>
      <c r="G9" s="81">
        <f ca="1">IFERROR(NOW()-F9,"-")</f>
        <v>45941.449959490739</v>
      </c>
      <c r="H9" s="113"/>
      <c r="I9" s="109" t="str">
        <f>IFERROR(VLOOKUP(D9,DB!A:F,6,0),"")</f>
        <v/>
      </c>
      <c r="J9" s="108" t="str">
        <f>IFERROR(VLOOKUP(D9,DB!A:G,7,0),"")</f>
        <v/>
      </c>
      <c r="K9" s="114"/>
      <c r="L9" s="115" t="str">
        <f>IFERROR(VLOOKUP(D9,DB!A:I,9,0),"")</f>
        <v/>
      </c>
    </row>
    <row r="10" spans="1:16383" ht="31.5" customHeight="1">
      <c r="A10" s="110"/>
      <c r="B10" s="109" t="str">
        <f>IFERROR(VLOOKUP(D10,DB!A:K,11,0),"")</f>
        <v/>
      </c>
      <c r="C10" s="111"/>
      <c r="D10" s="109"/>
      <c r="E10" s="112"/>
      <c r="F10" s="113"/>
      <c r="G10" s="81">
        <f ca="1">IFERROR(NOW()-F10,"-")</f>
        <v>45941.449959490739</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45941.449959490739</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45941.449959490739</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45941.449959490739</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45941.449959490739</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45941.449959490739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45941.449959490739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45941.449959490739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45941.449959490739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45941.449959490739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45941.449959490739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45941.449959490739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45941.449959490739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45941.449959490739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45941.449959490739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45941.449959490739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45941.449959490739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45941.449959490739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45941.449959490739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45941.449959490739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45941.449959490739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45941.449959490739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45941.449959490739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45941.449959490739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45941.449959490739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45941.449959490739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45941.449959490739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45941.449959490739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45941.449959490739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45941.449959490739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45941.449959490739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45941.449959490739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45941.449959490739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45941.449959490739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45941.449959490739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45941.449959490739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45941.449959490739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45941.449959490739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45941.449959490739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45941.449959490739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45941.449959490739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45941.449959490739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45941.449959490739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45941.449959490739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45941.449959490739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45941.449959490739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45941.449959490739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45941.449959490739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45941.449959490739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45941.449959490739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45941.449959490739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45941.449959490739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45941.449959490739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45941.449959490739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45941.449959490739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45941.449959490739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45941.449959490739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45941.449959490739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45941.449959490739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45941.449959490739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45941.449959490739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45941.449959490739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45941.449959490739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45941.449959490739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45941.449959490739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45941.449959490739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45941.449959490739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45941.449959490739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45941.449959490739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45941.449959490739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45941.449959490739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45941.449959490739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45941.449959490739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45941.449959490739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45941.449959490739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45941.449959490739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45941.449959490739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45941.449959490739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45941.449959490739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45941.449959490739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45941.449959490739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45941.449959490739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45941.449959490739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45941.449959490739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45941.449959490739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45941.449959490739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45941.449959490739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45941.449959490739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45941.449959490739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45941.449959490739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45941.449959490739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45941.449959490739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45941.449959490739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45941.449959490739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45941.449959490739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45941.449959490739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45941.449959490739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45941.449959490739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45941.449959490739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45941.449959490739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45941.449959490739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45941.449959490739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45941.449959490739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45941.449959490739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45941.449959490739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45941.449959490739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45941.449959490739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45941.449959490739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45941.449959490739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45941.449959490739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45941.449959490739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45941.449959490739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45941.449959490739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45941.449959490739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45941.449959490739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45941.449959490739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45941.449959490739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45941.449959490739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45941.449959490739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45941.449959490739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45941.449959490739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45941.449959490739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45941.449959490739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45941.449959490739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45941.449959490739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45941.449959490739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45941.449959490739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45941.449959490739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45941.449959490739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45941.449959490739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45941.449959490739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45941.449959490739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45941.449959490739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45941.449959490739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45941.449959490739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45941.449959490739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45941.449959490739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45941.449959490739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45941.449959490739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45941.449959490739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45941.449959490739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45941.449959490739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45941.449959490739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45941.449959490739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45941.449959490739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45941.449959490739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45941.449959490739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45941.449959490739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45941.449959490739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45941.449959490739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45941.449959490739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45941.449959490739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45941.449959490739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45941.449959490739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45941.449959490739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45941.449959490739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45941.449959490739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45941.449959490739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45941.449959490739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45941.449959490739</v>
      </c>
      <c r="H169" s="113"/>
      <c r="I169" s="109" t="str">
        <f>IFERROR(VLOOKUP(D169,DB!A:F,6,0),"")</f>
        <v/>
      </c>
      <c r="J169" s="108" t="str">
        <f>IFERROR(VLOOKUP(D169,DB!A:G,7,0),"")</f>
        <v/>
      </c>
      <c r="K169" s="114"/>
      <c r="L169" s="115"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2025-10-11T07:48:08Z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