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36" documentId="13_ncr:1_{F6CB121F-512D-4AA6-A0C1-0FB36C537598}" xr6:coauthVersionLast="47" xr6:coauthVersionMax="47" xr10:uidLastSave="{2F78E77D-321C-40C7-A797-FDD1C7126D6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<sst xmlns="http://schemas.openxmlformats.org/spreadsheetml/2006/main" count="178590" uniqueCount="39081">
  <si>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</si>
  <si>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</si>
  <si>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</si>
  <si>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</si>
  <si>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</si>
  <si>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</si>
  <si>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</si>
  <si>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</si>
  <si>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</si>
  <si>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</si>
  <si>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</si>
  <si>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</si>
  <si>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</si>
  <si>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</si>
  <si>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</si>
  <si>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</si>
  <si>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</si>
  <si>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</si>
  <si>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</si>
  <si>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</si>
  <si>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</si>
  <si>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</si>
  <si>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</si>
  <si>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</si>
  <si>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</si>
  <si>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</si>
  <si>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</si>
  <si>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</si>
  <si>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</si>
  <si>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</si>
  <si>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</si>
  <si>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</si>
  <si>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</si>
  <si>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</si>
  <si>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</si>
  <si>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</si>
  <si>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</si>
  <si>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</si>
  <si>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</si>
  <si>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</si>
  <si>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</si>
  <si>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</si>
  <si>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</si>
  <si>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</si>
  <si>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</si>
  <si>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</si>
  <si>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</si>
  <si>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</si>
  <si>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</si>
  <si>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</si>
  <si>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</si>
  <si>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</si>
  <si>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</si>
  <si>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</si>
  <si>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</si>
  <si>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</si>
  <si>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</si>
  <si>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</si>
  <si>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</si>
  <si>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</si>
  <si>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</si>
  <si>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</si>
  <si>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</si>
  <si>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</si>
  <si>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</si>
  <si>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</si>
  <si>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</si>
  <si>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</si>
  <si>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</si>
  <si>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</si>
  <si>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</si>
  <si>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</si>
  <si>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</si>
  <si>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</si>
  <si>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</si>
  <si>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</si>
  <si>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</si>
  <si>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</si>
  <si>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</si>
  <si>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</si>
  <si>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</si>
  <si>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</si>
  <si>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</si>
  <si>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</si>
  <si>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</si>
  <si>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</si>
  <si>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</si>
  <si>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</si>
  <si>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</si>
  <si>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</si>
  <si>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</si>
  <si>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</si>
  <si>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</si>
  <si>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</si>
  <si>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</si>
  <si>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</si>
  <si>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</si>
  <si>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</si>
  <si>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</si>
  <si>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</si>
  <si>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</si>
  <si>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</si>
  <si>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</si>
  <si>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</si>
  <si>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</si>
  <si>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</si>
  <si>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</si>
  <si>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</si>
  <si>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</si>
  <si>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</si>
  <si>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</si>
  <si>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</si>
  <si>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</si>
  <si>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</si>
  <si>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</si>
  <si>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</si>
  <si>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</si>
  <si>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</si>
  <si>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</si>
  <si>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</si>
  <si>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</si>
  <si>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</si>
  <si>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</si>
  <si>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</si>
  <si>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</si>
  <si>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</si>
  <si>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</si>
  <si>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</si>
  <si>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</si>
  <si>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</si>
  <si>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</si>
  <si>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</si>
  <si>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</si>
  <si>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</si>
  <si>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</si>
  <si>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</si>
  <si>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</si>
  <si>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</si>
  <si>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</si>
  <si>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</si>
  <si>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</si>
  <si>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</si>
  <si>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</si>
  <si>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</si>
  <si>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</si>
  <si>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</si>
  <si>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</si>
  <si>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</si>
  <si>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</si>
  <si>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</si>
  <si>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</si>
  <si>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</si>
  <si>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</si>
  <si>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</si>
  <si>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</si>
  <si>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</si>
  <si>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</si>
  <si>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</si>
  <si>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</si>
  <si>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</si>
  <si>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</si>
  <si>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</si>
  <si>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</si>
  <si>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</si>
  <si>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</si>
  <si>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</si>
  <si>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</si>
  <si>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</si>
  <si>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</si>
  <si>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</si>
  <si>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</si>
  <si>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</si>
  <si>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</si>
  <si>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</si>
  <si>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</si>
  <si>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</si>
  <si>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</si>
  <si>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</si>
  <si>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</si>
  <si>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</si>
  <si>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</si>
  <si>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</si>
  <si>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</si>
  <si>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</si>
  <si>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</si>
  <si>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</si>
  <si>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</si>
  <si>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</si>
  <si>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</si>
  <si>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</si>
  <si>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</si>
  <si>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</si>
  <si>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</si>
  <si>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</si>
  <si>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</si>
  <si>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</si>
  <si>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</si>
  <si>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</si>
  <si>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</si>
  <si>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</si>
  <si>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</si>
  <si>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</si>
  <si>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</si>
  <si>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</si>
  <si>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</si>
  <si>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</si>
  <si>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</si>
  <si>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</si>
  <si>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</si>
  <si>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</si>
  <si>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</si>
  <si>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</si>
  <si>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</si>
  <si>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</si>
  <si>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</si>
  <si>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</si>
  <si>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</si>
  <si>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</si>
  <si>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</si>
  <si>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</si>
  <si>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</si>
  <si>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</si>
  <si>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</si>
  <si>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</si>
  <si>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</si>
  <si>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</si>
  <si>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</si>
  <si>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</si>
  <si>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</si>
  <si>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</si>
  <si>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</si>
  <si>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</si>
  <si>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</si>
  <si>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</si>
  <si>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</si>
  <si>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</si>
  <si>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</si>
  <si>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</si>
  <si>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</si>
  <si>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</si>
  <si>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</si>
  <si>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</si>
  <si>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</si>
  <si>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</si>
  <si>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</si>
  <si>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</si>
  <si>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</si>
  <si>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</si>
  <si>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</si>
  <si>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</si>
  <si>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</si>
  <si>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</si>
  <si>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</si>
  <si>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</si>
  <si>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</si>
  <si>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</si>
  <si>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</si>
  <si>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</si>
  <si>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</si>
  <si>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</si>
  <si>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</si>
  <si>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</si>
  <si>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</si>
  <si>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</si>
  <si>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</si>
  <si>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</si>
  <si>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</si>
  <si>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</si>
  <si>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</si>
  <si>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</si>
  <si>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</si>
  <si>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</si>
  <si>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</si>
  <si>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</si>
  <si>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</si>
  <si>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</si>
  <si>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</si>
  <si>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</si>
  <si>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</si>
  <si>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</si>
  <si>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</si>
  <si>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</si>
  <si>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</si>
  <si>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</si>
  <si>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</si>
  <si>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</si>
  <si>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</si>
  <si>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</si>
  <si>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</si>
  <si>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</si>
  <si>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</si>
  <si>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</si>
  <si>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</si>
  <si>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</si>
  <si>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</si>
  <si>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</si>
  <si>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</si>
  <si>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</si>
  <si>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</si>
  <si>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</si>
  <si>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</si>
  <si>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</si>
  <si>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</si>
  <si>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</si>
  <si>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</si>
  <si>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</si>
  <si>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</si>
  <si>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</si>
  <si>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</si>
  <si>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</si>
  <si>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</si>
  <si>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</si>
  <si>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</si>
  <si>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</si>
  <si>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</si>
  <si>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</si>
  <si>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</si>
  <si>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</si>
  <si>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</si>
  <si>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</si>
  <si>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</si>
  <si>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</si>
  <si>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</si>
  <si>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</si>
  <si>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</si>
  <si>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</si>
  <si>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</si>
  <si>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</si>
  <si>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</si>
  <si>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</si>
  <si>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</si>
  <si>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</si>
  <si>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</si>
  <si>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</si>
  <si>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</si>
  <si>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</si>
  <si>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</si>
  <si>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</si>
  <si>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</si>
  <si>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</si>
  <si>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</si>
  <si>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</si>
  <si>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</si>
  <si>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</si>
  <si>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</si>
  <si>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</si>
  <si>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</si>
  <si>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</si>
  <si>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</si>
  <si>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</si>
  <si>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</si>
  <si>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</si>
  <si>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</si>
  <si>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</si>
  <si>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</si>
  <si>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</si>
  <si>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</si>
  <si>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</si>
  <si>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</si>
  <si>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</si>
  <si>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</si>
  <si>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</si>
  <si>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</si>
  <si>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</si>
  <si>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</si>
  <si>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</si>
  <si>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</si>
  <si>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</si>
  <si>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</si>
  <si>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</si>
  <si>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</si>
  <si>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</si>
  <si>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</si>
  <si>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</si>
  <si>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</si>
  <si>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</si>
  <si>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</si>
  <si>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</si>
  <si>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</si>
  <si>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</si>
  <si>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</si>
  <si>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</si>
  <si>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</si>
  <si>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</si>
  <si>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</si>
  <si>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</si>
  <si>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</si>
  <si>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</si>
  <si>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</si>
  <si>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</si>
  <si>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</si>
  <si>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</si>
  <si>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</si>
  <si>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</si>
  <si>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</si>
  <si>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</si>
  <si>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</si>
  <si>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</si>
  <si>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</si>
  <si>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</si>
  <si>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</si>
  <si>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</si>
  <si>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</si>
  <si>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</si>
  <si>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</si>
  <si>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</si>
  <si>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</si>
  <si>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</si>
  <si>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</si>
  <si>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</si>
  <si>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</si>
  <si>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</si>
  <si>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</si>
  <si>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</si>
  <si>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</si>
  <si>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</si>
  <si>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</si>
  <si>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</si>
  <si>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</si>
  <si>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</si>
  <si>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</si>
  <si>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</si>
  <si>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</si>
  <si>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</si>
  <si>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</si>
  <si>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</si>
  <si>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</si>
  <si>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</si>
  <si>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</si>
  <si>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</si>
  <si>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</si>
  <si>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</si>
  <si>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</si>
  <si>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</si>
  <si>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</si>
  <si>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</si>
  <si>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</si>
  <si>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</si>
  <si>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</si>
  <si>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</si>
  <si>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</si>
  <si>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</si>
  <si>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</si>
  <si>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</si>
  <si>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</si>
  <si>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</si>
  <si>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</si>
  <si>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</si>
  <si>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</si>
  <si>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</si>
  <si>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</si>
  <si>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</si>
  <si>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</si>
  <si>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</si>
  <si>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</si>
  <si>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</si>
  <si>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</si>
  <si>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</si>
  <si>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</si>
  <si>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</si>
  <si>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</si>
  <si>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</si>
  <si>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</si>
  <si>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</si>
  <si>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</si>
  <si>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</si>
  <si>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</si>
  <si>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</si>
  <si>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</si>
  <si>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</si>
  <si>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</si>
  <si>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</si>
  <si>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</si>
  <si>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</si>
  <si>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</si>
  <si>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</si>
  <si>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</si>
  <si>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</si>
  <si>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</si>
  <si>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</si>
  <si>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</si>
  <si>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</si>
  <si>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</si>
  <si>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</si>
  <si>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</si>
  <si>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</si>
  <si>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</si>
  <si>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</si>
  <si>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</si>
  <si>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</si>
  <si>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</si>
  <si>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</si>
  <si>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</si>
  <si>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</si>
  <si>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</si>
  <si>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</si>
  <si>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</si>
  <si>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</si>
  <si>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</si>
  <si>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</si>
  <si>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</si>
  <si>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</si>
  <si>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</si>
  <si>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</si>
  <si>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</si>
  <si>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</si>
  <si>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</si>
  <si>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</si>
  <si>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</si>
  <si>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</si>
  <si>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</si>
  <si>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</si>
  <si>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</si>
  <si>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</si>
  <si>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</si>
  <si>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</si>
  <si>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</si>
  <si>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</si>
  <si>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</si>
  <si>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</si>
  <si>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</si>
  <si>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</si>
  <si>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</si>
  <si>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</si>
  <si>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</si>
  <si>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</si>
  <si>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</si>
  <si>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</si>
  <si>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</si>
  <si>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</si>
  <si>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</si>
  <si>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</si>
  <si>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</si>
  <si>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</si>
  <si>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</si>
  <si>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</si>
  <si>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</si>
  <si>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</si>
  <si>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</si>
  <si>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</si>
  <si>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</si>
  <si>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</si>
  <si>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</si>
  <si>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</si>
  <si>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</si>
  <si>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</si>
  <si>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</si>
  <si>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</si>
  <si>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</si>
  <si>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</si>
  <si>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</si>
  <si>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</si>
  <si>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</si>
  <si>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</si>
  <si>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</si>
  <si>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</si>
  <si>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</si>
  <si>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</si>
  <si>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</si>
  <si>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</si>
  <si>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</si>
  <si>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</si>
  <si>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</si>
  <si>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</si>
  <si>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</si>
  <si>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</si>
  <si>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</si>
  <si>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</si>
  <si>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</si>
  <si>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</si>
  <si>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</si>
  <si>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</si>
  <si>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</si>
  <si>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</si>
  <si>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</si>
  <si>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</si>
  <si>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</si>
  <si>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</si>
  <si>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</si>
  <si>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</si>
  <si>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</si>
  <si>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</si>
  <si>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</si>
  <si>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</si>
  <si>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</si>
  <si>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</si>
  <si>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</si>
  <si>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</si>
  <si>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</si>
  <si>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</si>
  <si>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</si>
  <si>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</si>
  <si>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</si>
  <si>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</si>
  <si>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</si>
  <si>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</si>
  <si>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</si>
  <si>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</si>
  <si>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</si>
  <si>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</si>
  <si>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</si>
  <si>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</si>
  <si>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</si>
  <si>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</si>
  <si>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</si>
  <si>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</si>
  <si>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</si>
  <si>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</si>
  <si>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</si>
  <si>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</si>
  <si>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</si>
  <si>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</si>
  <si>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</si>
  <si>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</si>
  <si>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</si>
  <si>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</si>
  <si>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</si>
  <si>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</si>
  <si>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</si>
  <si>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</si>
  <si>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</si>
  <si>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</si>
  <si>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</si>
  <si>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</si>
  <si>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</si>
  <si>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</si>
  <si>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</si>
  <si>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</si>
  <si>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</si>
  <si>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</si>
  <si>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</si>
  <si>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</si>
  <si>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</si>
  <si>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</si>
  <si>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</si>
  <si>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</si>
  <si>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</si>
  <si>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</si>
  <si>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</si>
  <si>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</si>
  <si>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</si>
  <si>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</si>
  <si>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</si>
  <si>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</si>
  <si>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</si>
  <si>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</si>
  <si>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</si>
  <si>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</si>
  <si>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</si>
  <si>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</si>
  <si>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</si>
  <si>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</si>
  <si>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</si>
  <si>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</si>
  <si>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</si>
  <si>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</si>
  <si>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</si>
  <si>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</si>
  <si>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</si>
  <si>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</si>
  <si>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</si>
  <si>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</si>
  <si>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</si>
  <si>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</si>
  <si>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</si>
  <si>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</si>
  <si>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</si>
  <si>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</si>
  <si>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</si>
  <si>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</si>
  <si>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</si>
  <si>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</si>
  <si>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</si>
  <si>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</si>
  <si>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</si>
  <si>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</si>
  <si>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</si>
  <si>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</si>
  <si>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</si>
  <si>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</si>
  <si>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</si>
  <si>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</si>
  <si>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</si>
  <si>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</si>
  <si>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</si>
  <si>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</si>
  <si>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</si>
  <si>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</si>
  <si>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</si>
  <si>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</si>
  <si>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</si>
  <si>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</si>
  <si>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</si>
  <si>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</si>
  <si>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</si>
  <si>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</si>
  <si>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</si>
  <si>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</si>
  <si>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</si>
  <si>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</si>
  <si>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</si>
  <si>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</si>
  <si>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</si>
  <si>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</si>
  <si>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</si>
  <si>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</si>
  <si>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</si>
  <si>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</si>
  <si>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</si>
  <si>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</si>
  <si>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</si>
  <si>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</si>
  <si>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</si>
  <si>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</si>
  <si>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</si>
  <si>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</si>
  <si>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</si>
  <si>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</si>
  <si>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</si>
  <si>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</si>
  <si>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</si>
  <si>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</si>
  <si>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</si>
  <si>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</si>
  <si>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</si>
  <si>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</si>
  <si>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</si>
  <si>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</si>
  <si>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</si>
  <si>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</si>
  <si>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</si>
  <si>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</si>
  <si>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</si>
  <si>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</si>
  <si>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</si>
  <si>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</si>
  <si>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</si>
  <si>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</si>
  <si>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</si>
  <si>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</si>
  <si>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</si>
  <si>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</si>
  <si>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</si>
  <si>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</si>
  <si>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</si>
  <si>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</si>
  <si>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</si>
  <si>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</si>
  <si>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</si>
  <si>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</si>
  <si>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</si>
  <si>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</si>
  <si>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</si>
  <si>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</si>
  <si>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</si>
  <si>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</si>
  <si>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</si>
  <si>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</si>
  <si>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</si>
  <si>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</si>
  <si>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</si>
  <si>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</si>
  <si>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</si>
  <si>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</si>
  <si>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</si>
  <si>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</si>
  <si>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</si>
  <si>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</si>
  <si>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</si>
  <si>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</si>
  <si>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</si>
  <si>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</si>
  <si>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</si>
  <si>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</si>
  <si>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</si>
  <si>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</si>
  <si>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</si>
  <si>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</si>
  <si>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</si>
  <si>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</si>
  <si>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</si>
  <si>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</si>
  <si>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</si>
  <si>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</si>
  <si>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</si>
  <si>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</si>
  <si>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</si>
  <si>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</si>
  <si>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</si>
  <si>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</si>
  <si>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</si>
  <si>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</si>
  <si>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</si>
  <si>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</si>
  <si>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</si>
  <si>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</si>
  <si>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</si>
  <si>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</si>
  <si>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</si>
  <si>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</si>
  <si>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</si>
  <si>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</si>
  <si>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</si>
  <si>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</si>
  <si>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</si>
  <si>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</si>
  <si>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</si>
  <si>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</si>
  <si>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</si>
  <si>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</si>
  <si>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</si>
  <si>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</si>
  <si>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</si>
  <si>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</si>
  <si>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</si>
  <si>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</si>
  <si>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</si>
  <si>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</si>
  <si>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</si>
  <si>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</si>
  <si>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</si>
  <si>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</si>
  <si>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</si>
  <si>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</si>
  <si>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</si>
  <si>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</si>
  <si>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</si>
  <si>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</si>
  <si>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</si>
  <si>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</si>
  <si>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</si>
  <si>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</si>
  <si>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</si>
  <si>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</si>
  <si>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</si>
  <si>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</si>
  <si>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</si>
  <si>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</si>
  <si>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</si>
  <si>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</si>
  <si>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</si>
  <si>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</si>
  <si>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</si>
  <si>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</si>
  <si>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</si>
  <si>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</si>
  <si>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</si>
  <si>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</si>
  <si>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</si>
  <si>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</si>
  <si>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</si>
  <si>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</si>
  <si>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</si>
  <si>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</si>
  <si>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</si>
  <si>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</si>
  <si>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</si>
  <si>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</si>
  <si>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</si>
  <si>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</si>
  <si>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</si>
  <si>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</si>
  <si>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</si>
  <si>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</si>
  <si>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</si>
  <si>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</si>
  <si>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</si>
  <si>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</si>
  <si>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</si>
  <si>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</si>
  <si>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</si>
  <si>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</si>
  <si>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</si>
  <si>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</si>
  <si>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</si>
  <si>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</si>
  <si>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</si>
  <si>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</si>
  <si>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</si>
  <si>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</si>
  <si>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</si>
  <si>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</si>
  <si>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</si>
  <si>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</si>
  <si>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</si>
  <si>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</si>
  <si>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</si>
  <si>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</si>
  <si>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</si>
  <si>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</si>
  <si>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</si>
  <si>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</si>
  <si>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</si>
  <si>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</si>
  <si>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</si>
  <si>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</si>
  <si>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</si>
  <si>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</si>
  <si>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</si>
  <si>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</si>
  <si>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</si>
  <si>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</si>
  <si>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</si>
  <si>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</si>
  <si>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</si>
  <si>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</si>
  <si>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</si>
  <si>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</si>
  <si>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</si>
  <si>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</si>
  <si>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</si>
  <si>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</si>
  <si>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</si>
  <si>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</si>
  <si>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</si>
  <si>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</si>
  <si>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</si>
  <si>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</si>
  <si>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</si>
  <si>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</si>
  <si>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</si>
  <si>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</si>
  <si>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</si>
  <si>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</si>
  <si>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</si>
  <si>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</si>
  <si>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</si>
  <si>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</si>
  <si>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</si>
  <si>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</si>
  <si>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</si>
  <si>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</si>
  <si>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</si>
  <si>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</si>
  <si>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</si>
  <si>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</si>
  <si>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</si>
  <si>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</si>
  <si>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</si>
  <si>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</si>
  <si>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</si>
  <si>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</si>
  <si>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</si>
  <si>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</si>
  <si>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</si>
  <si>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</si>
  <si>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</si>
  <si>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</si>
  <si>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</si>
  <si>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</si>
  <si>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</si>
  <si>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</si>
  <si>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</si>
  <si>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</si>
  <si>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</si>
  <si>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</si>
  <si>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</si>
  <si>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</si>
  <si>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</si>
  <si>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</si>
  <si>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</si>
  <si>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</si>
  <si>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</si>
  <si>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</si>
  <si>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</si>
  <si>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</si>
  <si>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</si>
  <si>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</si>
  <si>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</si>
  <si>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</si>
  <si>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</si>
  <si>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</si>
  <si>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</si>
  <si>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</si>
  <si>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</si>
  <si>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</si>
  <si>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</si>
  <si>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</si>
  <si>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</si>
  <si>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</si>
  <si>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</si>
  <si>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</si>
  <si>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</si>
  <si>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</si>
  <si>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</si>
  <si>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</si>
  <si>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</si>
  <si>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</si>
  <si>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</si>
  <si>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</si>
  <si>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</si>
  <si>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</si>
  <si>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</si>
  <si>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</si>
  <si>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</si>
  <si>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</si>
  <si>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</si>
  <si>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</si>
  <si>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</si>
  <si>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</si>
  <si>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</si>
  <si>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</si>
  <si>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</si>
  <si>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</si>
  <si>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</si>
  <si>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</si>
  <si>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</si>
  <si>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</si>
  <si>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</si>
  <si>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</si>
  <si>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</si>
  <si>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</si>
  <si>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</si>
  <si>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</si>
  <si>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</si>
  <si>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</si>
  <si>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</si>
  <si>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</si>
  <si>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</si>
  <si>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</si>
  <si>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</si>
  <si>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</si>
  <si>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</si>
  <si>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</si>
  <si>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</si>
  <si>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</si>
  <si>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</si>
  <si>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</si>
  <si>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</si>
  <si>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</si>
  <si>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</si>
  <si>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</si>
  <si>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</si>
  <si>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</si>
  <si>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</si>
  <si>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</si>
  <si>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</si>
  <si>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</si>
  <si>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</si>
  <si>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</si>
  <si>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</si>
  <si>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</si>
  <si>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</si>
  <si>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</si>
  <si>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</si>
  <si>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</si>
  <si>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</si>
  <si>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</si>
  <si>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</si>
  <si>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</si>
  <si>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</si>
  <si>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</si>
  <si>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</si>
  <si>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</si>
  <si>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</si>
  <si>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</si>
  <si>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</si>
  <si>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</si>
  <si>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</si>
  <si>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</si>
  <si>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</si>
  <si>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</si>
  <si>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</si>
  <si>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</si>
  <si>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</si>
  <si>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</si>
  <si>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</si>
  <si>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</si>
  <si>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</si>
  <si>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</si>
  <si>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</si>
  <si>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</si>
  <si>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</si>
  <si>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</si>
  <si>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</si>
  <si>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</si>
  <si>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</si>
  <si>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</si>
  <si>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</si>
  <si>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</si>
  <si>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</si>
  <si>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</si>
  <si>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</si>
  <si>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</si>
  <si>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</si>
  <si>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</si>
  <si>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</si>
  <si>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</si>
  <si>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</si>
  <si>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</si>
  <si>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</si>
  <si>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</si>
  <si>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</si>
  <si>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</si>
  <si>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</si>
  <si>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</si>
  <si>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</si>
  <si>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</si>
  <si>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</si>
  <si>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</si>
  <si>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</si>
  <si>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</si>
  <si>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</si>
  <si>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</si>
  <si>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</si>
  <si>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</si>
  <si>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</si>
  <si>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</si>
  <si>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</si>
  <si>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</si>
  <si>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</si>
  <si>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</si>
  <si>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</si>
  <si>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</si>
  <si>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</si>
  <si>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</si>
  <si>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</si>
  <si>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</si>
  <si>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</si>
  <si>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</si>
  <si>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</si>
  <si>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</si>
  <si>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</si>
  <si>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</si>
  <si>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</si>
  <si>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</si>
  <si>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</si>
  <si>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</si>
  <si>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</si>
  <si>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</si>
  <si>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</si>
  <si>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</si>
  <si>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</si>
  <si>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</si>
  <si>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</si>
  <si>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</si>
  <si>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</si>
  <si>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</si>
  <si>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</si>
  <si>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</si>
  <si>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</si>
  <si>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</si>
  <si>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</si>
  <si>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</si>
  <si>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</si>
  <si>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</si>
  <si>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</si>
  <si>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</si>
  <si>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</si>
  <si>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</si>
  <si>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</si>
  <si>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</si>
  <si>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</si>
  <si>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</si>
  <si>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</si>
  <si>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</si>
  <si>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</si>
  <si>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</si>
  <si>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</si>
  <si>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</si>
  <si>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</si>
  <si>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</si>
  <si>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</si>
  <si>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</si>
  <si>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</si>
  <si>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</si>
  <si>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</si>
  <si>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</si>
  <si>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</si>
  <si>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</si>
  <si>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</si>
  <si>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</si>
  <si>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</si>
  <si>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</si>
  <si>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</si>
  <si>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</si>
  <si>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</si>
  <si>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</si>
  <si>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</si>
  <si>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</si>
  <si>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</si>
  <si>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</si>
  <si>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</si>
  <si>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</si>
  <si>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</si>
  <si>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</si>
  <si>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</si>
  <si>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</si>
  <si>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</si>
  <si>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</si>
  <si>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</si>
  <si>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</si>
  <si>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</si>
  <si>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</si>
  <si>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</si>
  <si>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</si>
  <si>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</si>
  <si>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</si>
  <si>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</si>
  <si>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</si>
  <si>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</si>
  <si>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</si>
  <si>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</si>
  <si>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</si>
  <si>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</si>
  <si>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</si>
  <si>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</si>
  <si>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</si>
  <si>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</si>
  <si>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</si>
  <si>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</si>
  <si>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</si>
  <si>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</si>
  <si>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</si>
  <si>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</si>
  <si>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</si>
  <si>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</si>
  <si>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</si>
  <si>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</si>
  <si>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</si>
  <si>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</si>
  <si>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</si>
  <si>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</si>
  <si>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</si>
  <si>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</si>
  <si>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</si>
  <si>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</si>
  <si>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</si>
  <si>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</si>
  <si>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</si>
  <si>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</si>
  <si>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</si>
  <si>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</si>
  <si>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</si>
  <si>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</si>
  <si>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</si>
  <si>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</si>
  <si>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</si>
  <si>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</si>
  <si>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</si>
  <si>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</si>
  <si>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</si>
  <si>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</si>
  <si>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</si>
  <si>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</si>
  <si>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</si>
  <si>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</si>
  <si>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</si>
  <si>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</si>
  <si>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</si>
  <si>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</si>
  <si>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</si>
  <si>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</si>
  <si>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</si>
  <si>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</si>
  <si>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</si>
  <si>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</si>
  <si>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</si>
  <si>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</si>
  <si>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</si>
  <si>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</si>
  <si>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</si>
  <si>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</si>
  <si>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</si>
  <si>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</si>
  <si>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</si>
  <si>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</si>
  <si>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</si>
  <si>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</si>
  <si>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</si>
  <si>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</si>
  <si>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</si>
  <si>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</si>
  <si>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</si>
  <si>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</si>
  <si>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</si>
  <si>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</si>
  <si>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</si>
  <si>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</si>
  <si>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</si>
  <si>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</si>
  <si>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</si>
  <si>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</si>
  <si>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</si>
  <si>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</si>
  <si>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</si>
  <si>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</si>
  <si>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</si>
  <si>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</si>
  <si>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</si>
  <si>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</si>
  <si>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</si>
  <si>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</si>
  <si>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</si>
  <si>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</si>
  <si>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</si>
  <si>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</si>
  <si>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</si>
  <si>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</si>
  <si>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</si>
  <si>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</si>
  <si>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</si>
  <si>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</si>
  <si>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</si>
  <si>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</si>
  <si>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</si>
  <si>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</si>
  <si>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</si>
  <si>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</si>
  <si>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</si>
  <si>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</si>
  <si>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</si>
  <si>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</si>
  <si>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</si>
  <si>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</si>
  <si>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</si>
  <si>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</si>
  <si>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</si>
  <si>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</si>
  <si>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</si>
  <si>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</si>
  <si>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</si>
  <si>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</si>
  <si>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</si>
  <si>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</si>
  <si>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</si>
  <si>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</si>
  <si>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</si>
  <si>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</si>
  <si>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</si>
  <si>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</si>
  <si>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</si>
  <si>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</si>
  <si>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</si>
  <si>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</si>
  <si>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</si>
  <si>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</si>
  <si>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</si>
  <si>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</si>
  <si>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</si>
  <si>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</si>
  <si>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</si>
  <si>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</si>
  <si>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</si>
  <si>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</si>
  <si>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</si>
  <si>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</si>
  <si>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</si>
  <si>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</si>
  <si>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</si>
  <si>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</si>
  <si>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</si>
  <si>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</si>
  <si>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</si>
  <si>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</si>
  <si>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</si>
  <si>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</si>
  <si>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</si>
  <si>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</si>
  <si>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</si>
  <si>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</si>
  <si>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</si>
  <si>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</si>
  <si>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</si>
  <si>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</si>
  <si>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</si>
  <si>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</si>
  <si>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</si>
  <si>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</si>
  <si>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</si>
  <si>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</si>
  <si>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</si>
  <si>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</si>
  <si>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</si>
  <si>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</si>
  <si>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</si>
  <si>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</si>
  <si>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</si>
  <si>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</si>
  <si>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</si>
  <si>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</si>
  <si>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</si>
  <si>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</si>
  <si>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</si>
  <si>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</si>
  <si>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</si>
  <si>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</si>
  <si>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</si>
  <si>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</si>
  <si>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</si>
  <si>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</si>
  <si>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</si>
  <si>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</si>
  <si>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</si>
  <si>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</si>
  <si>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</si>
  <si>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</si>
  <si>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</si>
  <si>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</si>
  <si>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</si>
  <si>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</si>
  <si>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</si>
  <si>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</si>
  <si>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</si>
  <si>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</si>
  <si>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</si>
  <si>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</si>
  <si>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</si>
  <si>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</si>
  <si>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</si>
  <si>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</si>
  <si>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</si>
  <si>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</si>
  <si>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</si>
  <si>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</si>
  <si>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</si>
  <si>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</si>
  <si>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</si>
  <si>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</si>
  <si>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</si>
  <si>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</si>
  <si>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</si>
  <si>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</si>
  <si>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</si>
  <si>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</si>
  <si>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</si>
  <si>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</si>
  <si>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</si>
  <si>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</si>
  <si>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</si>
  <si>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</si>
  <si>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</si>
  <si>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</si>
  <si>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</si>
  <si>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</si>
  <si>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</si>
  <si>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</si>
  <si>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</si>
  <si>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</si>
  <si>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</si>
  <si>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</si>
  <si>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</si>
  <si>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</si>
  <si>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</si>
  <si>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</si>
  <si>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</si>
  <si>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</si>
  <si>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</si>
  <si>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</si>
  <si>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</si>
  <si>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</si>
  <si>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</si>
  <si>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</si>
  <si>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</si>
  <si>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</si>
  <si>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</si>
  <si>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</si>
  <si>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</si>
  <si>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</si>
  <si>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</si>
  <si>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</si>
  <si>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</si>
  <si>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</si>
  <si>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</si>
  <si>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</si>
  <si>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</si>
  <si>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</si>
  <si>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</si>
  <si>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</si>
  <si>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</si>
  <si>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</si>
  <si>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</si>
  <si>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</si>
  <si>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</si>
  <si>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</si>
  <si>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</si>
  <si>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</si>
  <si>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</si>
  <si>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</si>
  <si>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</si>
  <si>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</si>
  <si>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</si>
  <si>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</si>
  <si>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</si>
  <si>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</si>
  <si>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</si>
  <si>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</si>
  <si>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</si>
  <si>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</si>
  <si>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</si>
  <si>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</si>
  <si>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</si>
  <si>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</si>
  <si>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</si>
  <si>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</si>
  <si>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</si>
  <si>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</si>
  <si>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</si>
  <si>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</si>
  <si>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</si>
  <si>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</si>
  <si>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</si>
  <si>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</si>
  <si>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</si>
  <si>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</si>
  <si>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</si>
  <si>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</si>
  <si>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</si>
  <si>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</si>
  <si>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</si>
  <si>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</si>
  <si>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</si>
  <si>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</si>
  <si>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</si>
  <si>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</si>
  <si>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</si>
  <si>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</si>
  <si>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</si>
  <si>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</si>
  <si>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</si>
  <si>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</si>
  <si>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</si>
  <si>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</si>
  <si>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</si>
  <si>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</si>
  <si>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</si>
  <si>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</si>
  <si>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</si>
  <si>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</si>
  <si>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</si>
  <si>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</si>
  <si>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</si>
  <si>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</si>
  <si>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</si>
  <si>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</si>
  <si>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</si>
  <si>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</si>
  <si>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</si>
  <si>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</si>
  <si>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</si>
  <si>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</si>
  <si>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</si>
  <si>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</si>
  <si>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</si>
  <si>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</si>
  <si>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</si>
  <si>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</si>
  <si>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</si>
  <si>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</si>
  <si>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</si>
  <si>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</si>
  <si>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</si>
  <si>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</si>
  <si>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</si>
  <si>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</si>
  <si>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</si>
  <si>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</si>
  <si>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</si>
  <si>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</si>
  <si>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</si>
  <si>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</si>
  <si>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</si>
  <si>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</si>
  <si>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</si>
  <si>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</si>
  <si>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</si>
  <si>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</si>
  <si>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</si>
  <si>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</si>
  <si>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</si>
  <si>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</si>
  <si>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</si>
  <si>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</si>
  <si>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</si>
  <si>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</si>
  <si>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</si>
  <si>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</si>
  <si>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</si>
  <si>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</si>
  <si>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</si>
  <si>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</si>
  <si>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</si>
  <si>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</si>
  <si>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</si>
  <si>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</si>
  <si>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</si>
  <si>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</si>
  <si>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</si>
  <si>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</si>
  <si>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</si>
  <si>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</si>
  <si>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</si>
  <si>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</si>
  <si>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</si>
  <si>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</si>
  <si>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</si>
  <si>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</si>
  <si>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</si>
  <si>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</si>
  <si>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</si>
  <si>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</si>
  <si>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</si>
  <si>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</si>
  <si>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</si>
  <si>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</si>
  <si>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</si>
  <si>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</si>
  <si>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</si>
  <si>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</si>
  <si>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</si>
  <si>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</si>
  <si>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</si>
  <si>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</si>
  <si>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</si>
  <si>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</si>
  <si>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</si>
  <si>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</si>
  <si>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</si>
  <si>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</si>
  <si>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</si>
  <si>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</si>
  <si>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</si>
  <si>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</si>
  <si>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</si>
  <si>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</si>
  <si>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</si>
  <si>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</si>
  <si>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</si>
  <si>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</si>
  <si>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</si>
  <si>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</si>
  <si>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</si>
  <si>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</si>
  <si>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</si>
  <si>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</si>
  <si>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</si>
  <si>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</si>
  <si>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</si>
  <si>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</si>
  <si>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</si>
  <si>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</si>
  <si>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</si>
  <si>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</si>
  <si>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</si>
  <si>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</si>
  <si>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</si>
  <si>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</si>
  <si>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</si>
  <si>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</si>
  <si>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</si>
  <si>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</si>
  <si>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</si>
  <si>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</si>
  <si>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</si>
  <si>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</si>
  <si>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</si>
  <si>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</si>
  <si>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</si>
  <si>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</si>
  <si>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</si>
  <si>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</si>
  <si>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</si>
  <si>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</si>
  <si>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</si>
  <si>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</si>
  <si>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</si>
  <si>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</si>
  <si>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</si>
  <si>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</si>
  <si>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</si>
  <si>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</si>
  <si>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</si>
  <si>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</si>
  <si>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</si>
  <si>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</si>
  <si>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</si>
  <si>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</si>
  <si>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</si>
  <si>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</si>
  <si>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</si>
  <si>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</si>
  <si>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</si>
  <si>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</si>
  <si>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</si>
  <si>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</si>
  <si>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</si>
  <si>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</si>
  <si>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</si>
  <si>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</si>
  <si>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</si>
  <si>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</si>
  <si>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</si>
  <si>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</si>
  <si>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</si>
  <si>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</si>
  <si>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</si>
  <si>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</si>
  <si>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</si>
  <si>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</si>
  <si>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</si>
  <si>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</si>
  <si>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</si>
  <si>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</si>
  <si>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</si>
  <si>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</si>
  <si>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</si>
  <si>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</si>
  <si>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</si>
  <si>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</si>
  <si>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</si>
  <si>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</si>
  <si>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</si>
  <si>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</si>
  <si>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</si>
  <si>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</si>
  <si>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</si>
  <si>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</si>
  <si>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</si>
  <si>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</si>
  <si>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</si>
  <si>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</si>
  <si>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</si>
  <si>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</si>
  <si>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</si>
  <si>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</si>
  <si>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</si>
  <si>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</si>
  <si>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</si>
  <si>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</si>
  <si>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</si>
  <si>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</si>
  <si>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</si>
  <si>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</si>
  <si>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</si>
  <si>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</si>
  <si>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</si>
  <si>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</si>
  <si>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</si>
  <si>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</si>
  <si>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</si>
  <si>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</si>
  <si>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</si>
  <si>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</si>
  <si>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</si>
  <si>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</si>
  <si>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</si>
  <si>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</si>
  <si>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</si>
  <si>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</si>
  <si>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</si>
  <si>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</si>
  <si>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</si>
  <si>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</si>
  <si>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</si>
  <si>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</si>
  <si>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</si>
  <si>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</si>
  <si>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</si>
  <si>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</si>
  <si>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</si>
  <si>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</si>
  <si>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</si>
  <si>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</si>
  <si>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</si>
  <si>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</si>
  <si>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</si>
  <si>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</si>
  <si>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</si>
  <si>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</si>
  <si>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</si>
  <si>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</si>
  <si>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</si>
  <si>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</si>
  <si>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</si>
  <si>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</si>
  <si>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</si>
  <si>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</si>
  <si>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</si>
  <si>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</si>
  <si>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</si>
  <si>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</si>
  <si>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</si>
  <si>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</si>
  <si>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</si>
  <si>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</si>
  <si>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</si>
  <si>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</si>
  <si>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</si>
  <si>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</si>
  <si>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</si>
  <si>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</si>
  <si>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</si>
  <si>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</si>
  <si>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</si>
  <si>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</si>
  <si>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</si>
  <si>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</si>
  <si>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</si>
  <si>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</si>
  <si>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</si>
  <si>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</si>
  <si>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</si>
  <si>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</si>
  <si>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</si>
  <si>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</si>
  <si>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</si>
  <si>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</si>
  <si>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</si>
  <si>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</si>
  <si>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</si>
  <si>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</si>
  <si>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</si>
  <si>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</si>
  <si>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</si>
  <si>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</si>
  <si>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</si>
  <si>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</si>
  <si>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</si>
  <si>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</si>
  <si>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</si>
  <si>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</si>
  <si>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</si>
  <si>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</si>
  <si>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</si>
  <si>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</si>
  <si>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</si>
  <si>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</si>
  <si>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</si>
  <si>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</si>
  <si>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</si>
  <si>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</si>
  <si>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</si>
  <si>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</si>
  <si>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</si>
  <si>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</si>
  <si>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</si>
  <si>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</si>
  <si>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</si>
  <si>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</si>
  <si>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</si>
  <si>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</si>
  <si>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</si>
  <si>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</si>
  <si>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</si>
  <si>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</si>
  <si>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</si>
  <si>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</si>
  <si>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</si>
  <si>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</si>
  <si>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</si>
  <si>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</si>
  <si>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</si>
  <si>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</si>
  <si>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</si>
  <si>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</si>
  <si>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</si>
  <si>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</si>
  <si>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</si>
  <si>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</si>
  <si>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</si>
  <si>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</si>
  <si>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</si>
  <si>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</si>
  <si>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</si>
  <si>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</si>
  <si>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</si>
  <si>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</si>
  <si>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</si>
  <si>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</si>
  <si>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</si>
  <si>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</si>
  <si>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</si>
  <si>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</si>
  <si>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</si>
  <si>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</si>
  <si>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</si>
  <si>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</si>
  <si>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</si>
  <si>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</si>
  <si>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</si>
  <si>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</si>
  <si>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</si>
  <si>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</si>
  <si>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</si>
  <si>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</si>
  <si>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</si>
  <si>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</si>
  <si>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</si>
  <si>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</si>
  <si>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</si>
  <si>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</si>
  <si>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</si>
  <si>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</si>
  <si>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</si>
  <si>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</si>
  <si>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</si>
  <si>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</si>
  <si>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</si>
  <si>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</si>
  <si>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</si>
  <si>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</si>
  <si>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</si>
  <si>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</si>
  <si>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</si>
  <si>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</si>
  <si>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</si>
  <si>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</si>
  <si>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</si>
  <si>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</si>
  <si>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</si>
  <si>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</si>
  <si>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</si>
  <si>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</si>
  <si>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</si>
  <si>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</si>
  <si>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</si>
  <si>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</si>
  <si>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</si>
  <si>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</si>
  <si>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</si>
  <si>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</si>
  <si>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</si>
  <si>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</si>
  <si>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</si>
  <si>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</si>
  <si>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</si>
  <si>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</si>
  <si>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</si>
  <si>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</si>
  <si>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</si>
  <si>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</si>
  <si>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</si>
  <si>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</si>
  <si>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</si>
  <si>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</si>
  <si>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</si>
  <si>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</si>
  <si>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</si>
  <si>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</si>
  <si>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</si>
  <si>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</si>
  <si>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</si>
  <si>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</si>
  <si>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</si>
  <si>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</si>
  <si>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</si>
  <si>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</si>
  <si>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</si>
  <si>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</si>
  <si>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</si>
  <si>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</si>
  <si>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</si>
  <si>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</si>
  <si>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</si>
  <si>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</si>
  <si>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</si>
  <si>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</si>
  <si>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</si>
  <si>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</si>
  <si>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</si>
  <si>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</si>
  <si>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</si>
  <si>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</si>
  <si>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</si>
  <si>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</si>
  <si>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</si>
  <si>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</si>
  <si>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</si>
  <si>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</si>
  <si>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</si>
  <si>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</si>
  <si>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</si>
  <si>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</si>
  <si>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</si>
  <si>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</si>
  <si>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</si>
  <si>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</si>
  <si>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</si>
  <si>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</si>
  <si>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</si>
  <si>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</si>
  <si>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</si>
  <si>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</si>
  <si>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</si>
  <si>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</si>
  <si>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</si>
  <si>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</si>
  <si>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</si>
  <si>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</si>
  <si>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</si>
  <si>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</si>
  <si>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</si>
  <si>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</si>
  <si>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</si>
  <si>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</si>
  <si>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</si>
  <si>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</si>
  <si>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</si>
  <si>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</si>
  <si>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</si>
  <si>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</si>
  <si>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</si>
  <si>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</si>
  <si>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</si>
  <si>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</si>
  <si>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</si>
  <si>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</si>
  <si>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</si>
  <si>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</si>
  <si>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</si>
  <si>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</si>
  <si>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</si>
  <si>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</si>
  <si>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</si>
  <si>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</si>
  <si>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</si>
  <si>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</si>
  <si>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</si>
  <si>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</si>
  <si>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</si>
  <si>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</si>
  <si>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</si>
  <si>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</si>
  <si>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</si>
  <si>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</si>
  <si>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</si>
  <si>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</si>
  <si>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</si>
  <si>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</si>
  <si>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</si>
  <si>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</si>
  <si>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</si>
  <si>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</si>
  <si>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</si>
  <si>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</si>
  <si>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</si>
  <si>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</si>
  <si>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</si>
  <si>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</si>
  <si>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</si>
  <si>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</si>
  <si>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</si>
  <si>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</si>
  <si>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</si>
  <si>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</si>
  <si>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</si>
  <si>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</si>
  <si>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</si>
  <si>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</si>
  <si>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</si>
  <si>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</si>
  <si>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</si>
  <si>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</si>
  <si>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</si>
  <si>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</si>
  <si>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</si>
  <si>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</si>
  <si>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</si>
  <si>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</si>
  <si>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</si>
  <si>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</si>
  <si>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</si>
  <si>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</si>
  <si>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</si>
  <si>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</si>
  <si>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</si>
  <si>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</si>
  <si>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</si>
  <si>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</si>
  <si>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</si>
  <si>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</si>
  <si>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</si>
  <si>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</si>
  <si>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</si>
  <si>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</si>
  <si>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</si>
  <si>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</si>
  <si>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</si>
  <si>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</si>
  <si>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</si>
  <si>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</si>
  <si>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</si>
  <si>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</si>
  <si>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</si>
  <si>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</si>
  <si>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</si>
  <si>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</si>
  <si>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</si>
  <si>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</si>
  <si>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</si>
  <si>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</si>
  <si>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</si>
  <si>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</si>
  <si>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</si>
  <si>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</si>
  <si>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</si>
  <si>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</si>
  <si>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</si>
  <si>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</si>
  <si>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</si>
  <si>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</si>
  <si>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</si>
  <si>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</si>
  <si>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</si>
  <si>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</si>
  <si>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</si>
  <si>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</si>
  <si>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</si>
  <si>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</si>
  <si>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</si>
  <si>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</si>
  <si>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</si>
  <si>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</si>
  <si>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</si>
  <si>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</si>
  <si>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</si>
  <si>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</si>
  <si>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</si>
  <si>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</si>
  <si>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</si>
  <si>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</si>
  <si>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</si>
  <si>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</si>
  <si>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</si>
  <si>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</si>
  <si>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</si>
  <si>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</si>
  <si>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</si>
  <si>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</si>
  <si>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</si>
  <si>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</si>
  <si>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</si>
  <si>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</si>
  <si>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</si>
  <si>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</si>
  <si>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</si>
  <si>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</si>
  <si>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</si>
  <si>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</si>
  <si>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</si>
  <si>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</si>
  <si>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</si>
  <si>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</si>
  <si>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</si>
  <si>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</si>
  <si>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</si>
  <si>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</si>
  <si>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</si>
  <si>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</si>
  <si>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</si>
  <si>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</si>
  <si>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</si>
  <si>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</si>
  <si>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</si>
  <si>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</si>
  <si>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</si>
  <si>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</si>
  <si>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</si>
  <si>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</si>
  <si>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</si>
  <si>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</si>
  <si>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</si>
  <si>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</si>
  <si>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</si>
  <si>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</si>
  <si>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</si>
  <si>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</si>
  <si>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</si>
  <si>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</si>
  <si>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</si>
  <si>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</si>
  <si>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</si>
  <si>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</si>
  <si>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</si>
  <si>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</si>
  <si>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</si>
  <si>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</si>
  <si>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</si>
  <si>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</si>
  <si>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</si>
  <si>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</si>
  <si>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</si>
  <si>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</si>
  <si>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</si>
  <si>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</si>
  <si>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</si>
  <si>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</si>
  <si>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</si>
  <si>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</si>
  <si>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</si>
  <si>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</si>
  <si>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</si>
  <si>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</si>
  <si>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</si>
  <si>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</si>
  <si>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</si>
  <si>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</si>
  <si>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</si>
  <si>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</si>
  <si>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</si>
  <si>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</si>
  <si>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</si>
  <si>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</si>
  <si>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</si>
  <si>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</si>
  <si>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</si>
  <si>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</si>
  <si>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</si>
  <si>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</si>
  <si>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</si>
  <si>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</si>
  <si>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</si>
  <si>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</si>
  <si>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</si>
  <si>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</si>
  <si>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</si>
  <si>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</si>
  <si>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</si>
  <si>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</si>
  <si>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</si>
  <si>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</si>
  <si>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</si>
  <si>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</si>
  <si>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</si>
  <si>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</si>
  <si>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</si>
  <si>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</si>
  <si>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</si>
  <si>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</si>
  <si>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</si>
  <si>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</si>
  <si>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</si>
  <si>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</si>
  <si>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</si>
  <si>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</si>
  <si>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</si>
  <si>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</si>
  <si>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</si>
  <si>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</si>
  <si>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</si>
  <si>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</si>
  <si>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</si>
  <si>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</si>
  <si>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</si>
  <si>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</si>
  <si>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</si>
  <si>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</si>
  <si>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</si>
  <si>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</si>
  <si>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</si>
  <si>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</si>
  <si>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</si>
  <si>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</si>
  <si>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</si>
  <si>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</si>
  <si>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</si>
  <si>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</si>
  <si>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</si>
  <si>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</si>
  <si>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</si>
  <si>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</si>
  <si>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</si>
  <si>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</si>
  <si>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</si>
  <si>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</si>
  <si>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</si>
  <si>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</si>
  <si>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</si>
  <si>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</si>
  <si>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</si>
  <si>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</si>
  <si>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</si>
  <si>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</si>
  <si>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</si>
  <si>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</si>
  <si>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</si>
  <si>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</si>
  <si>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</si>
  <si>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</si>
  <si>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</si>
  <si>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</si>
  <si>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</si>
  <si>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</si>
  <si>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</si>
  <si>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</si>
  <si>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</si>
  <si>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</si>
  <si>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</si>
  <si>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</si>
  <si>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</si>
  <si>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</si>
  <si>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</si>
  <si>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</si>
  <si>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</si>
  <si>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</si>
  <si>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</si>
  <si>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</si>
  <si>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</si>
  <si>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</si>
  <si>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</si>
  <si>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</si>
  <si>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</si>
  <si>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</si>
  <si>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</si>
  <si>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</si>
  <si>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</si>
  <si>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</si>
  <si>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</si>
  <si>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</si>
  <si>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</si>
  <si>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</si>
  <si>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</si>
  <si>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</si>
  <si>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</si>
  <si>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</si>
  <si>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</si>
  <si>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</si>
  <si>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</si>
  <si>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</si>
  <si>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</si>
  <si>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</si>
  <si>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</si>
  <si>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</si>
  <si>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</si>
  <si>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</si>
  <si>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</si>
  <si>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</si>
  <si>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</si>
  <si>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</si>
  <si>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</si>
  <si>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</si>
  <si>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</si>
  <si>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</si>
  <si>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</si>
  <si>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</si>
  <si>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</si>
  <si>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</si>
  <si>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</si>
  <si>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</si>
  <si>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</si>
  <si>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</si>
  <si>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</si>
  <si>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</si>
  <si>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</si>
  <si>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</si>
  <si>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</si>
  <si>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</si>
  <si>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</si>
  <si>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</si>
  <si>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</si>
  <si>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</si>
  <si>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</si>
  <si>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</si>
  <si>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</si>
  <si>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</si>
  <si>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</si>
  <si>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</si>
  <si>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</si>
  <si>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</si>
  <si>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</si>
  <si>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</si>
  <si>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</si>
  <si>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</si>
  <si>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</si>
  <si>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</si>
  <si>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</si>
  <si>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</si>
  <si>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</si>
  <si>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</si>
  <si>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</si>
  <si>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</si>
  <si>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</si>
  <si>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</si>
  <si>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</si>
  <si>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</si>
  <si>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</si>
  <si>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</si>
  <si>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</si>
  <si>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</si>
  <si>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</si>
  <si>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</si>
  <si>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</si>
  <si>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</si>
  <si>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</si>
  <si>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</si>
  <si>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</si>
  <si>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</si>
  <si>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</si>
  <si>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</si>
  <si>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</si>
  <si>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</si>
  <si>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</si>
  <si>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</si>
  <si>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</si>
  <si>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</si>
  <si>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</si>
  <si>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</si>
  <si>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</si>
  <si>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</si>
  <si>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</si>
  <si>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</si>
  <si>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</si>
  <si>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</si>
  <si>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</si>
  <si>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</si>
  <si>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</si>
  <si>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</si>
  <si>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</si>
  <si>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</si>
  <si>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</si>
  <si>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</si>
  <si>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</si>
  <si>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</si>
  <si>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</si>
  <si>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</si>
  <si>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</si>
  <si>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</si>
  <si>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</si>
  <si>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</si>
  <si>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</si>
  <si>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</si>
  <si>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</si>
  <si>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</si>
  <si>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</si>
  <si>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</si>
  <si>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</si>
  <si>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</si>
  <si>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</si>
  <si>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</si>
  <si>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</si>
  <si>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</si>
  <si>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</si>
  <si>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</si>
  <si>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</si>
  <si>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</si>
  <si>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</si>
  <si>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</si>
  <si>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</si>
  <si>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</si>
  <si>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</si>
  <si>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</si>
  <si>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</si>
  <si>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</si>
  <si>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</si>
  <si>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</si>
  <si>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</si>
  <si>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</si>
  <si>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</si>
  <si>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</si>
  <si>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</si>
  <si>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</si>
  <si>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</si>
  <si>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</si>
  <si>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</si>
  <si>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</si>
  <si>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</si>
  <si>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</si>
  <si>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</si>
  <si>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</si>
  <si>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</si>
  <si>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</si>
  <si>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</si>
  <si>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</si>
  <si>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</si>
  <si>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</si>
  <si>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</si>
  <si>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</si>
  <si>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</si>
  <si>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</si>
  <si>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</si>
  <si>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</si>
  <si>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</si>
  <si>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</si>
  <si>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</si>
  <si>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</si>
  <si>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</si>
  <si>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</si>
  <si>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</si>
  <si>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</si>
  <si>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</si>
  <si>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</si>
  <si>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</si>
  <si>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</si>
  <si>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</si>
  <si>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</si>
  <si>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</si>
  <si>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</si>
  <si>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</si>
  <si>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</si>
  <si>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</si>
  <si>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</si>
  <si>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</si>
  <si>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</si>
  <si>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</si>
  <si>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</si>
  <si>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</si>
  <si>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</si>
  <si>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</si>
  <si>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</si>
  <si>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</si>
  <si>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</si>
  <si>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</si>
  <si>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</si>
  <si>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</si>
  <si>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</si>
  <si>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</si>
  <si>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</si>
  <si>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</si>
  <si>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</si>
  <si>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</si>
  <si>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</si>
  <si>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</si>
  <si>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</si>
  <si>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</si>
  <si>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</si>
  <si>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</si>
  <si>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</si>
  <si>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</si>
  <si>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</si>
  <si>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</si>
  <si>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</si>
  <si>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</si>
  <si>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</si>
  <si>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</si>
  <si>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</si>
  <si>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</si>
  <si>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</si>
  <si>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</si>
  <si>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</si>
  <si>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</si>
  <si>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</si>
  <si>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</si>
  <si>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</si>
  <si>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</si>
  <si>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</si>
  <si>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</si>
  <si>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</si>
  <si>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</si>
  <si>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</si>
  <si>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</si>
  <si>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</si>
  <si>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</si>
  <si>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</si>
  <si>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</si>
  <si>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</si>
  <si>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</si>
  <si>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</si>
  <si>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</si>
  <si>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</si>
  <si>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</si>
  <si>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</si>
  <si>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</si>
  <si>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</si>
  <si>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</si>
  <si>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</si>
  <si>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</si>
  <si>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</si>
  <si>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</si>
  <si>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</si>
  <si>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</si>
  <si>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</si>
  <si>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</si>
  <si>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</si>
  <si>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</si>
  <si>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</si>
  <si>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</si>
  <si>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</si>
  <si>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</si>
  <si>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</si>
  <si>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</si>
  <si>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</si>
  <si>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</si>
  <si>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</si>
  <si>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</si>
  <si>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</si>
  <si>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</si>
  <si>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</si>
  <si>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</si>
  <si>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</si>
  <si>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</si>
  <si>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</si>
  <si>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</si>
  <si>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</si>
  <si>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</si>
  <si>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</si>
  <si>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</si>
  <si>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</si>
  <si>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</si>
  <si>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</si>
  <si>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</si>
  <si>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</si>
  <si>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</si>
  <si>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</si>
  <si>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</si>
  <si>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</si>
  <si>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</si>
  <si>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</si>
  <si>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</si>
  <si>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</si>
  <si>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</si>
  <si>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</si>
  <si>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</si>
  <si>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</si>
  <si>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</si>
  <si>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</si>
  <si>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</si>
  <si>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</si>
  <si>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</si>
  <si>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</si>
  <si>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</si>
  <si>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</si>
  <si>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</si>
  <si>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</si>
  <si>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</si>
  <si>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</si>
  <si>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</si>
  <si>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</si>
  <si>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</si>
  <si>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</si>
  <si>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</si>
  <si>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</si>
  <si>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</si>
  <si>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</si>
  <si>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</si>
  <si>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</si>
  <si>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</si>
  <si>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</si>
  <si>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</si>
  <si>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</si>
  <si>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</si>
  <si>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</si>
  <si>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</si>
  <si>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</si>
  <si>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</si>
  <si>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</si>
  <si>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</si>
  <si>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</si>
  <si>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</si>
  <si>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</si>
  <si>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</si>
  <si>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</si>
  <si>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</si>
  <si>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</si>
  <si>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</si>
  <si>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</si>
  <si>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</si>
  <si>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</si>
  <si>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</si>
  <si>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</si>
  <si>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</si>
  <si>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</si>
  <si>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</si>
  <si>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</si>
  <si>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</si>
  <si>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</si>
  <si>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</si>
  <si>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</si>
  <si>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</si>
  <si>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</si>
  <si>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</si>
  <si>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</si>
  <si>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</si>
  <si>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</si>
  <si>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</si>
  <si>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</si>
  <si>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</si>
  <si>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</si>
  <si>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</si>
  <si>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</si>
  <si>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</si>
  <si>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</si>
  <si>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</si>
  <si>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</si>
  <si>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</si>
  <si>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</si>
  <si>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</si>
  <si>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</si>
  <si>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</si>
  <si>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</si>
  <si>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</si>
  <si>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</si>
  <si>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</si>
  <si>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</si>
  <si>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</si>
  <si>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</si>
  <si>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</si>
  <si>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</si>
  <si>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</si>
  <si>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</si>
  <si>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</si>
  <si>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</si>
  <si>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</si>
  <si>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</si>
  <si>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</si>
  <si>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</si>
  <si>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</si>
  <si>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</si>
  <si>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</si>
  <si>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</si>
  <si>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</si>
  <si>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</si>
  <si>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</si>
  <si>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</si>
  <si>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</si>
  <si>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</si>
  <si>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</si>
  <si>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</si>
  <si>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</si>
  <si>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</si>
  <si>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</si>
  <si>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</si>
  <si>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</si>
  <si>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</si>
  <si>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</si>
  <si>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</si>
  <si>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</si>
  <si>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</si>
  <si>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</si>
  <si>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</si>
  <si>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</si>
  <si>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</si>
  <si>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</si>
  <si>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</si>
  <si>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</si>
  <si>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</si>
  <si>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</si>
  <si>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</si>
  <si>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</si>
  <si>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</si>
  <si>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</si>
  <si>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</si>
  <si>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</si>
  <si>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</si>
  <si>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</si>
  <si>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</si>
  <si>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</si>
  <si>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</si>
  <si>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</si>
  <si>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</si>
  <si>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</si>
  <si>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</si>
  <si>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</si>
  <si>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</si>
  <si>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</si>
  <si>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</si>
  <si>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</si>
  <si>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</si>
  <si>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</si>
  <si>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</si>
  <si>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</si>
  <si>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</si>
  <si>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</si>
  <si>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</si>
  <si>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</si>
  <si>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</si>
  <si>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</si>
  <si>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</si>
  <si>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</si>
  <si>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</si>
  <si>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</si>
  <si>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</si>
  <si>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</si>
  <si>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</si>
  <si>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</si>
  <si>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</si>
  <si>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</si>
  <si>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</si>
  <si>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</si>
  <si>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</si>
  <si>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</si>
  <si>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</si>
  <si>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</si>
  <si>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</si>
  <si>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</si>
  <si>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</si>
  <si>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</si>
  <si>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</si>
  <si>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</si>
  <si>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</si>
  <si>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</si>
  <si>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</si>
  <si>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</si>
  <si>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</si>
  <si>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</si>
  <si>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</si>
  <si>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</si>
  <si>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</si>
  <si>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</si>
  <si>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</si>
  <si>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</si>
  <si>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</si>
  <si>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</si>
  <si>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</si>
  <si>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</si>
  <si>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</si>
  <si>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</si>
  <si>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</si>
  <si>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</si>
  <si>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</si>
  <si>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</si>
  <si>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</si>
  <si>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</si>
  <si>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</si>
  <si>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</si>
  <si>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</si>
  <si>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</si>
  <si>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</si>
  <si>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</si>
  <si>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</si>
  <si>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</si>
  <si>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</si>
  <si>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</si>
  <si>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</si>
  <si>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</si>
  <si>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</si>
  <si>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</si>
  <si>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</si>
  <si>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</si>
  <si>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</si>
  <si>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</si>
  <si>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</si>
  <si>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</si>
  <si>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</si>
  <si>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</si>
  <si>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</si>
  <si>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</si>
  <si>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</si>
  <si>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</si>
  <si>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</si>
  <si>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</si>
  <si>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</si>
  <si>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</si>
  <si>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</si>
  <si>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</si>
  <si>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</si>
  <si>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</si>
  <si>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</si>
  <si>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</si>
  <si>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</si>
  <si>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</si>
  <si>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</si>
  <si>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</si>
  <si>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</si>
  <si>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</si>
  <si>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</si>
  <si>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</si>
  <si>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</si>
  <si>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</si>
  <si>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</si>
  <si>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</si>
  <si>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</si>
  <si>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</si>
  <si>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</si>
  <si>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</si>
  <si>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</si>
  <si>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</si>
  <si>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</si>
  <si>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</si>
  <si>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</si>
  <si>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</si>
  <si>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</si>
  <si>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</si>
  <si>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</si>
  <si>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</si>
  <si>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</si>
  <si>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</si>
  <si>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</si>
  <si>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</si>
  <si>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</si>
  <si>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</si>
  <si>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</si>
  <si>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</si>
  <si>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</si>
  <si>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</si>
  <si>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</si>
  <si>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</si>
  <si>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</si>
  <si>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</si>
  <si>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</si>
  <si>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</si>
  <si>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</si>
  <si>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</si>
  <si>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</si>
  <si>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</si>
  <si>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</si>
  <si>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</si>
  <si>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</si>
  <si>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</si>
  <si>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</si>
  <si>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</si>
  <si>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</si>
  <si>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</si>
  <si>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</si>
  <si>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</si>
  <si>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</si>
  <si>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</si>
  <si>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</si>
  <si>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</si>
  <si>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</si>
  <si>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</si>
  <si>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</si>
  <si>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</si>
  <si>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</si>
  <si>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</si>
  <si>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</si>
  <si>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</si>
  <si>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</si>
  <si>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</si>
  <si>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</si>
  <si>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</si>
  <si>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</si>
  <si>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</si>
  <si>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</si>
  <si>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</si>
  <si>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</si>
  <si>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</si>
  <si>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</si>
  <si>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</si>
  <si>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</si>
  <si>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</si>
  <si>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</si>
  <si>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</si>
  <si>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</si>
  <si>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</si>
  <si>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</si>
  <si>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</si>
  <si>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</si>
  <si>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</si>
  <si>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</si>
  <si>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</si>
  <si>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</si>
  <si>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</si>
  <si>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</si>
  <si>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</si>
  <si>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</si>
  <si>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</si>
  <si>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</si>
  <si>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</si>
  <si>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</si>
  <si>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</si>
  <si>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</si>
  <si>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</si>
  <si>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</si>
  <si>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</si>
  <si>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</si>
  <si>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</si>
  <si>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</si>
  <si>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</si>
  <si>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</si>
  <si>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</si>
  <si>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</si>
  <si>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</si>
  <si>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</si>
  <si>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</si>
  <si>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</si>
  <si>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</si>
  <si>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</si>
  <si>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</si>
  <si>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</si>
  <si>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</si>
  <si>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</si>
  <si>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</si>
  <si>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</si>
  <si>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</si>
  <si>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</si>
  <si>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</si>
  <si>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</si>
  <si>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</si>
  <si>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</si>
  <si>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</si>
  <si>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</si>
  <si>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</si>
  <si>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</si>
  <si>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</si>
  <si>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</si>
  <si>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</si>
  <si>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</si>
  <si>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</si>
  <si>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</si>
  <si>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</si>
  <si>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</si>
  <si>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</si>
  <si>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</si>
  <si>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</si>
  <si>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</si>
  <si>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</si>
  <si>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</si>
  <si>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</si>
  <si>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</si>
  <si>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</si>
  <si>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</si>
  <si>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</si>
  <si>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</si>
  <si>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</si>
  <si>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</si>
  <si>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</si>
  <si>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</si>
  <si>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</si>
  <si>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</si>
  <si>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</si>
  <si>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</si>
  <si>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</si>
  <si>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</si>
  <si>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</si>
  <si>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</si>
  <si>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</si>
  <si>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</si>
  <si>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</si>
  <si>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</si>
  <si>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</si>
  <si>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</si>
  <si>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</si>
  <si>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</si>
  <si>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</si>
  <si>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</si>
  <si>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</si>
  <si>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</si>
  <si>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</si>
  <si>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</si>
  <si>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</si>
  <si>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</si>
  <si>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</si>
  <si>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</si>
  <si>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</si>
  <si>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</si>
  <si>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</si>
  <si>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</si>
  <si>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</si>
  <si>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</si>
  <si>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</si>
  <si>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</si>
  <si>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</si>
  <si>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</si>
  <si>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</si>
  <si>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</si>
  <si>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</si>
  <si>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</si>
  <si>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</si>
  <si>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</si>
  <si>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</si>
  <si>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</si>
  <si>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</si>
  <si>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</si>
  <si>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</si>
  <si>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</si>
  <si>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</si>
  <si>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</si>
  <si>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</si>
  <si>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</si>
  <si>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</si>
  <si>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</si>
  <si>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</si>
  <si>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</si>
  <si>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</si>
  <si>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</si>
  <si>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</si>
  <si>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</si>
  <si>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</si>
  <si>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</si>
  <si>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</si>
  <si>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</si>
  <si>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</si>
  <si>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</si>
  <si>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</si>
  <si>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</si>
  <si>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</si>
  <si>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</si>
  <si>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</si>
  <si>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</si>
  <si>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</si>
  <si>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</si>
  <si>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</si>
  <si>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</si>
  <si>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</si>
  <si>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</si>
  <si>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</si>
  <si>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</si>
  <si>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</si>
  <si>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</si>
  <si>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</si>
  <si>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</si>
  <si>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</si>
  <si>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</si>
  <si>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</si>
  <si>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</si>
  <si>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</si>
  <si>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</si>
  <si>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</si>
  <si>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</si>
  <si>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</si>
  <si>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</si>
  <si>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</si>
  <si>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</si>
  <si>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</si>
  <si>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</si>
  <si>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</si>
  <si>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</si>
  <si>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</si>
  <si>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</si>
  <si>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</si>
  <si>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</si>
  <si>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</si>
  <si>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</si>
  <si>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</si>
  <si>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</si>
  <si>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</si>
  <si>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</si>
  <si>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</si>
  <si>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</si>
  <si>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</si>
  <si>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</si>
  <si>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</si>
  <si>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</si>
  <si>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</si>
  <si>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</si>
  <si>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</si>
  <si>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</si>
  <si>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</si>
  <si>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</si>
  <si>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</si>
  <si>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</si>
  <si>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</si>
  <si>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</si>
  <si>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</si>
  <si>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</si>
  <si>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</si>
  <si>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</si>
  <si>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</si>
  <si>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</si>
  <si>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</si>
  <si>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</si>
  <si>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</si>
  <si>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</si>
  <si>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</si>
  <si>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</si>
  <si>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</si>
  <si>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</si>
  <si>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</si>
  <si>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</si>
  <si>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</si>
  <si>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</si>
  <si>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</si>
  <si>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</si>
  <si>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</si>
  <si>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</si>
  <si>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</si>
  <si>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</si>
  <si>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</si>
  <si>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</si>
  <si>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</si>
  <si>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</si>
  <si>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</si>
  <si>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</si>
  <si>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</si>
  <si>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</si>
  <si>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</si>
  <si>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</si>
  <si>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</si>
  <si>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</si>
  <si>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</si>
  <si>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</si>
  <si>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</si>
  <si>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</si>
  <si>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</si>
  <si>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</si>
  <si>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</si>
  <si>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</si>
  <si>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</si>
  <si>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</si>
  <si>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</si>
  <si>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</si>
  <si>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</si>
  <si>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</si>
  <si>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</si>
  <si>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</si>
  <si>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</si>
  <si>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</si>
  <si>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</si>
  <si>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</si>
  <si>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</si>
  <si>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</si>
  <si>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</si>
  <si>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</si>
  <si>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</si>
  <si>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</si>
  <si>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</si>
  <si>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</si>
  <si>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</si>
  <si>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</si>
  <si>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</si>
  <si>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</si>
  <si>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</si>
  <si>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</si>
  <si>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</si>
  <si>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</si>
  <si>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</si>
  <si>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</si>
  <si>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</si>
  <si>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</si>
  <si>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</si>
  <si>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</si>
  <si>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</si>
  <si>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</si>
  <si>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</si>
  <si>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</si>
  <si>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</si>
  <si>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</si>
  <si>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</si>
  <si>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</si>
  <si>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</si>
  <si>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</si>
  <si>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</si>
  <si>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</si>
  <si>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</si>
  <si>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</si>
  <si>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</si>
  <si>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</si>
  <si>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</si>
  <si>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</si>
  <si>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</si>
  <si>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</si>
  <si>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</si>
  <si>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</si>
  <si>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</si>
  <si>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</si>
  <si>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</si>
  <si>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</si>
  <si>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</si>
  <si>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</si>
  <si>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</si>
  <si>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</si>
  <si>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</si>
  <si>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</si>
  <si>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</si>
  <si>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</si>
  <si>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</si>
  <si>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</si>
  <si>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</si>
  <si>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</si>
  <si>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</si>
  <si>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</si>
  <si>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</si>
  <si>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</si>
  <si>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</si>
  <si>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</si>
  <si>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</si>
  <si>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</si>
  <si>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</si>
  <si>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</si>
  <si>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</si>
  <si>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</si>
  <si>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</si>
  <si>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</si>
  <si>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</si>
  <si>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</si>
  <si>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</si>
  <si>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</si>
  <si>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</si>
  <si>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</si>
  <si>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</si>
  <si>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</si>
  <si>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</si>
  <si>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</si>
  <si>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</si>
  <si>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</si>
  <si>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</si>
  <si>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</si>
  <si>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</si>
  <si>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</si>
  <si>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</si>
  <si>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</si>
  <si>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</si>
  <si>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</si>
  <si>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</si>
  <si>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</si>
  <si>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</si>
  <si>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</si>
  <si>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</si>
  <si>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</si>
  <si>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</si>
  <si>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</si>
  <si>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</si>
  <si>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</si>
  <si>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</si>
  <si>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</si>
  <si>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</si>
  <si>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</si>
  <si>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</si>
  <si>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</si>
  <si>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</si>
  <si>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</si>
  <si>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</si>
  <si>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</si>
  <si>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</si>
  <si>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</si>
  <si>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</si>
  <si>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</si>
  <si>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</si>
  <si>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</si>
  <si>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</si>
  <si>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</si>
  <si>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</si>
  <si>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</si>
  <si>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</si>
  <si>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</si>
  <si>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</si>
  <si>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</si>
  <si>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</si>
  <si>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</si>
  <si>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</si>
  <si>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</si>
  <si>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</si>
  <si>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</si>
  <si>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</si>
  <si>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</si>
  <si>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</si>
  <si>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</si>
  <si>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</si>
  <si>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</si>
  <si>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</si>
  <si>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</si>
  <si>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</si>
  <si>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</si>
  <si>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</si>
  <si>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</si>
  <si>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</si>
  <si>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</si>
  <si>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</si>
  <si>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</si>
  <si>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</si>
  <si>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</si>
  <si>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</si>
  <si>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</si>
  <si>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</si>
  <si>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</si>
  <si>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</si>
  <si>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</si>
  <si>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</si>
  <si>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</si>
  <si>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</si>
  <si>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</si>
  <si>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</si>
  <si>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</si>
  <si>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</si>
  <si>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</si>
  <si>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</si>
  <si>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</si>
  <si>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</si>
  <si>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</si>
  <si>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</si>
  <si>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</si>
  <si>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</si>
  <si>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</si>
  <si>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</si>
  <si>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</si>
  <si>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</si>
  <si>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</si>
  <si>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</si>
  <si>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</si>
  <si>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</si>
  <si>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</si>
  <si>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</si>
  <si>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</si>
  <si>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</si>
  <si>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</si>
  <si>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</si>
  <si>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</si>
  <si>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</si>
  <si>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</si>
  <si>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</si>
  <si>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</si>
  <si>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</si>
  <si>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</si>
  <si>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</si>
  <si>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</si>
  <si>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</si>
  <si>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</si>
  <si>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</si>
  <si>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</si>
  <si>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</si>
  <si>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</si>
  <si>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</si>
  <si>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</si>
  <si>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</si>
  <si>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</si>
  <si>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</si>
  <si>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</si>
  <si>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</si>
  <si>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</si>
  <si>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</si>
  <si>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</si>
  <si>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</si>
  <si>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</si>
  <si>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</si>
  <si>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</si>
  <si>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</si>
  <si>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</si>
  <si>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</si>
  <si>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</si>
  <si>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</si>
  <si>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</si>
  <si>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</si>
  <si>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</si>
  <si>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</si>
  <si>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</si>
  <si>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</si>
  <si>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</si>
  <si>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</si>
  <si>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</si>
  <si>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</si>
  <si>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</si>
  <si>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</si>
  <si>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</si>
  <si>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</si>
  <si>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</si>
  <si>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</si>
  <si>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</si>
  <si>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</si>
  <si>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</si>
  <si>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</si>
  <si>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</si>
  <si>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</si>
  <si>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</si>
  <si>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</si>
  <si>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</si>
  <si>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</si>
  <si>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</si>
  <si>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</si>
  <si>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</si>
  <si>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</si>
  <si>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</si>
  <si>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</si>
  <si>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</si>
  <si>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</si>
  <si>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</si>
  <si>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</si>
  <si>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</si>
  <si>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</si>
  <si>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</si>
  <si>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</si>
  <si>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</si>
  <si>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</si>
  <si>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</si>
  <si>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</si>
  <si>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</si>
  <si>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</si>
  <si>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</si>
  <si>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</si>
  <si>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</si>
  <si>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</si>
  <si>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</si>
  <si>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</si>
  <si>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</si>
  <si>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</si>
  <si>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</si>
  <si>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</si>
  <si>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</si>
  <si>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</si>
  <si>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</si>
  <si>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</si>
  <si>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</si>
  <si>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</si>
  <si>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</si>
  <si>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</si>
  <si>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</si>
  <si>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</si>
  <si>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</si>
  <si>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</si>
  <si>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</si>
  <si>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</si>
  <si>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</si>
  <si>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</si>
  <si>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</si>
  <si>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</si>
  <si>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</si>
  <si>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</si>
  <si>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</si>
  <si>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</si>
  <si>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</si>
  <si>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</si>
  <si>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</si>
  <si>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</si>
  <si>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</si>
  <si>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</si>
  <si>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</si>
  <si>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</si>
  <si>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</si>
  <si>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</si>
  <si>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</si>
  <si>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</si>
  <si>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</si>
  <si>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</si>
  <si>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</si>
  <si>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</si>
  <si>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</si>
  <si>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</si>
  <si>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</si>
  <si>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</si>
  <si>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</si>
  <si>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</si>
  <si>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</si>
  <si>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</si>
  <si>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</si>
  <si>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</si>
  <si>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</si>
  <si>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</si>
  <si>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</si>
  <si>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</si>
  <si>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</si>
  <si>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</si>
  <si>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</si>
  <si>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</si>
  <si>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</si>
  <si>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</si>
  <si>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</si>
  <si>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</si>
  <si>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</si>
  <si>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</si>
  <si>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</si>
  <si>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</si>
  <si>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</si>
  <si>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</si>
  <si>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</si>
  <si>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</si>
  <si>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</si>
  <si>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</si>
  <si>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</si>
  <si>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</si>
  <si>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</si>
  <si>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</si>
  <si>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</si>
  <si>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</si>
  <si>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</si>
  <si>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</si>
  <si>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</si>
  <si>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</si>
  <si>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</si>
  <si>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</si>
  <si>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</si>
  <si>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</si>
  <si>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</si>
  <si>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</si>
  <si>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</si>
  <si>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</si>
  <si>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</si>
  <si>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</si>
  <si>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</si>
  <si>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</si>
  <si>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</si>
  <si>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</si>
  <si>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</si>
  <si>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</si>
  <si>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</si>
  <si>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</si>
  <si>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</si>
  <si>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</si>
  <si>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</si>
  <si>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</si>
  <si>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</si>
  <si>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</si>
  <si>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</si>
  <si>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</si>
  <si>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</si>
  <si>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</si>
  <si>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</si>
  <si>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</si>
  <si>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</si>
  <si>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</si>
  <si>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</si>
  <si>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</si>
  <si>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</si>
  <si>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</si>
  <si>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</si>
  <si>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</si>
  <si>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</si>
  <si>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</si>
  <si>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</si>
  <si>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</si>
  <si>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</si>
  <si>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</si>
  <si>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</si>
  <si>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</si>
  <si>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</si>
  <si>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</si>
  <si>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</si>
  <si>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</si>
  <si>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</si>
  <si>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</si>
  <si>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</si>
  <si>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</si>
  <si>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</si>
  <si>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</si>
  <si>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</si>
  <si>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</si>
  <si>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</si>
  <si>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</si>
  <si>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</si>
  <si>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</si>
  <si>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</si>
  <si>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</si>
  <si>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</si>
  <si>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</si>
  <si>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</si>
  <si>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</si>
  <si>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</si>
  <si>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</si>
  <si>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</si>
  <si>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</si>
  <si>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</si>
  <si>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</si>
  <si>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</si>
  <si>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</si>
  <si>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</si>
  <si>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</si>
  <si>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</si>
  <si>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</si>
  <si>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</si>
  <si>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</si>
  <si>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</si>
  <si>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</si>
  <si>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</si>
  <si>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</si>
  <si>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</si>
  <si>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</si>
  <si>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</si>
  <si>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</si>
  <si>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</si>
  <si>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</si>
  <si>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</si>
  <si>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</si>
  <si>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</si>
  <si>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</si>
  <si>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</si>
  <si>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</si>
  <si>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</si>
  <si>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</si>
  <si>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</si>
  <si>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</si>
  <si>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</si>
  <si>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</si>
  <si>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</si>
  <si>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</si>
  <si>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</si>
  <si>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</si>
  <si>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</si>
  <si>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</si>
  <si>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</si>
  <si>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</si>
  <si>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</si>
  <si>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</si>
  <si>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</si>
  <si>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</si>
  <si>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</si>
  <si>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</si>
  <si>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</si>
  <si>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</si>
  <si>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</si>
  <si>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</si>
  <si>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</si>
  <si>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</si>
  <si>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</si>
  <si>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</si>
  <si>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</si>
  <si>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</si>
  <si>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</si>
  <si>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</si>
  <si>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</si>
  <si>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</si>
  <si>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</si>
  <si>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</si>
  <si>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</si>
  <si>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</si>
  <si>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</si>
  <si>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</si>
  <si>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</si>
  <si>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</si>
  <si>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</si>
  <si>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</si>
  <si>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</si>
  <si>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</si>
  <si>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</si>
  <si>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</si>
  <si>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</si>
  <si>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</si>
  <si>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</si>
  <si>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</si>
  <si>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</si>
  <si>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</si>
  <si>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</si>
  <si>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</si>
  <si>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</si>
  <si>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</si>
  <si>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</si>
  <si>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</si>
  <si>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</si>
  <si>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</si>
  <si>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</si>
  <si>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</si>
  <si>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</si>
  <si>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</si>
  <si>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</si>
  <si>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</si>
  <si>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</si>
  <si>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</si>
  <si>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</si>
  <si>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</si>
  <si>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</si>
  <si>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</si>
  <si>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</si>
  <si>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</si>
  <si>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</si>
  <si>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</si>
  <si>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</si>
  <si>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</si>
  <si>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</si>
  <si>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</si>
  <si>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</si>
  <si>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</si>
  <si>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</si>
  <si>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</si>
  <si>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</si>
  <si>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</si>
  <si>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</si>
  <si>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</si>
  <si>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</si>
  <si>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</si>
  <si>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</si>
  <si>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</si>
  <si>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</si>
  <si>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</si>
  <si>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</si>
  <si>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</si>
  <si>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</si>
  <si>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</si>
  <si>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</si>
  <si>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</si>
  <si>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</si>
  <si>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</si>
  <si>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</si>
  <si>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</si>
  <si>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</si>
  <si>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</si>
  <si>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</si>
  <si>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</si>
  <si>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</si>
  <si>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</si>
  <si>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</si>
  <si>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</si>
  <si>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</si>
  <si>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</si>
  <si>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</si>
  <si>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</si>
  <si>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</si>
  <si>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</si>
  <si>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</si>
  <si>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</si>
  <si>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</si>
  <si>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</si>
  <si>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</si>
  <si>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</si>
  <si>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</si>
  <si>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</si>
  <si>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</si>
  <si>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</si>
  <si>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</si>
  <si>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</si>
  <si>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</si>
  <si>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</si>
  <si>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</si>
  <si>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</si>
  <si>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</si>
  <si>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</si>
  <si>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</si>
  <si>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</si>
  <si>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</si>
  <si>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</si>
  <si>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</si>
  <si>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</si>
  <si>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</si>
  <si>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</si>
  <si>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</si>
  <si>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</si>
  <si>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</si>
  <si>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</si>
  <si>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</si>
  <si>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</si>
  <si>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</si>
  <si>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</si>
  <si>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</si>
  <si>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</si>
  <si>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</si>
  <si>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</si>
  <si>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</si>
  <si>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</si>
  <si>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</si>
  <si>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</si>
  <si>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</si>
  <si>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</si>
  <si>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</si>
  <si>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</si>
  <si>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</si>
  <si>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</si>
  <si>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</si>
  <si>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</si>
  <si>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</si>
  <si>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</si>
  <si>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</si>
  <si>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</si>
  <si>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</si>
  <si>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</si>
  <si>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</si>
  <si>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</si>
  <si>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</si>
  <si>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</si>
  <si>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</si>
  <si>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</si>
  <si>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</si>
  <si>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</si>
  <si>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</si>
  <si>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</si>
  <si>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</si>
  <si>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</si>
  <si>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</si>
  <si>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</si>
  <si>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</si>
  <si>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</si>
  <si>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</si>
  <si>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</si>
  <si>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</si>
  <si>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</si>
  <si>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</si>
  <si>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</si>
  <si>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</si>
  <si>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</si>
  <si>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</si>
  <si>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</si>
  <si>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</si>
  <si>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</si>
  <si>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</si>
  <si>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</si>
  <si>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</si>
  <si>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</si>
  <si>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</si>
  <si>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</si>
  <si>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</si>
  <si>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</si>
  <si>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</si>
  <si>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</si>
  <si>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</si>
  <si>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</si>
  <si>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</si>
  <si>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</si>
  <si>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</si>
  <si>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</si>
  <si>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</si>
  <si>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</si>
  <si>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</si>
  <si>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</si>
  <si>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</si>
  <si>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</si>
  <si>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</si>
  <si>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</si>
  <si>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</si>
  <si>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</si>
  <si>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</si>
  <si>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</si>
  <si>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</si>
  <si>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</si>
  <si>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</si>
  <si>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</si>
  <si>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</si>
  <si>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</si>
  <si>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</si>
  <si>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</si>
  <si>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</si>
  <si>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</si>
  <si>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</si>
  <si>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</si>
  <si>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</si>
  <si>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</si>
  <si>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</si>
  <si>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</si>
  <si>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</si>
  <si>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</si>
  <si>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</si>
  <si>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</si>
  <si>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</si>
  <si>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</si>
  <si>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</si>
  <si>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</si>
  <si>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</si>
  <si>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</si>
  <si>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</si>
  <si>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</si>
  <si>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</si>
  <si>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</si>
  <si>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</si>
  <si>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</si>
  <si>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</si>
  <si>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</si>
  <si>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</si>
  <si>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</si>
  <si>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</si>
  <si>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</si>
  <si>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</si>
  <si>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</si>
  <si>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</si>
  <si>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</si>
  <si>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</si>
  <si>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</si>
  <si>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</si>
  <si>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</si>
  <si>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</si>
  <si>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</si>
  <si>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</si>
  <si>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</si>
  <si>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</si>
  <si>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</si>
  <si>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</si>
  <si>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</si>
  <si>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</si>
  <si>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</si>
  <si>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</si>
  <si>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</si>
  <si>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</si>
  <si>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</si>
  <si>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</si>
  <si>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</si>
  <si>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</si>
  <si>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</si>
  <si>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</si>
  <si>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</si>
  <si>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</si>
  <si>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</si>
  <si>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</si>
  <si>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</si>
  <si>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</si>
  <si>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</si>
  <si>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</si>
  <si>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</si>
  <si>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</si>
  <si>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</si>
  <si>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</si>
  <si>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</si>
  <si>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</si>
  <si>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</si>
  <si>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</si>
  <si>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</si>
  <si>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</si>
  <si>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</si>
  <si>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</si>
  <si>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</si>
  <si>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</si>
  <si>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</si>
  <si>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</si>
  <si>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</si>
  <si>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</si>
  <si>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</si>
  <si>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</si>
  <si>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</si>
  <si>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</si>
  <si>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</si>
  <si>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</si>
  <si>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</si>
  <si>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</si>
  <si>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</si>
  <si>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</si>
  <si>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</si>
  <si>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</si>
  <si>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</si>
  <si>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</si>
  <si>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</si>
  <si>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</si>
  <si>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</si>
  <si>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</si>
  <si>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</si>
  <si>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</si>
  <si>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</si>
  <si>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</si>
  <si>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</si>
  <si>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</si>
  <si>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</si>
  <si>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</si>
  <si>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</si>
  <si>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</si>
  <si>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</si>
  <si>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</si>
  <si>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</si>
  <si>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</si>
  <si>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</si>
  <si>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</si>
  <si>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</si>
  <si>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</si>
  <si>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</si>
  <si>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</si>
  <si>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</si>
  <si>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</si>
  <si>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</si>
  <si>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</si>
  <si>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</si>
  <si>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</si>
  <si>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</si>
  <si>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</si>
  <si>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</si>
  <si>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</si>
  <si>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</si>
  <si>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</si>
  <si>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</si>
  <si>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</si>
  <si>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</si>
  <si>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</si>
  <si>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</si>
  <si>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</si>
  <si>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</si>
  <si>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</si>
  <si>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</si>
  <si>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</si>
  <si>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</si>
  <si>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</si>
  <si>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</si>
  <si>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</si>
  <si>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</si>
  <si>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</si>
  <si>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</si>
  <si>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</si>
  <si>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</si>
  <si>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</si>
  <si>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</si>
  <si>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</si>
  <si>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</si>
  <si>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</si>
  <si>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</si>
  <si>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</si>
  <si>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</si>
  <si>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</si>
  <si>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</si>
  <si>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</si>
  <si>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</si>
  <si>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</si>
  <si>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</si>
  <si>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</si>
  <si>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</si>
  <si>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</si>
  <si>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</si>
  <si>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</si>
  <si>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</si>
  <si>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</si>
  <si>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</si>
  <si>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</si>
  <si>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</si>
  <si>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</si>
  <si>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</si>
  <si>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</si>
  <si>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</si>
  <si>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</si>
  <si>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</si>
  <si>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</si>
  <si>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</si>
  <si>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</si>
  <si>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</si>
  <si>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</si>
  <si>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</si>
  <si>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</si>
  <si>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</si>
  <si>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</si>
  <si>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</si>
  <si>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</si>
  <si>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</si>
  <si>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</si>
  <si>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</si>
  <si>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</si>
  <si>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</si>
  <si>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</si>
  <si>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</si>
  <si>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</si>
  <si>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</si>
  <si>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</si>
  <si>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</si>
  <si>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</si>
  <si>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</si>
  <si>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</si>
  <si>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</si>
  <si>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</si>
  <si>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</si>
  <si>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</si>
  <si>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</si>
  <si>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</si>
  <si>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</si>
  <si>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</si>
  <si>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</si>
  <si>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</si>
  <si>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</si>
  <si>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</si>
  <si>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</si>
  <si>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</si>
  <si>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</si>
  <si>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</si>
  <si>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</si>
  <si>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</si>
  <si>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</si>
  <si>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</si>
  <si>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</si>
  <si>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</si>
  <si>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</si>
  <si>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</si>
  <si>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</si>
  <si>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</si>
  <si>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</si>
  <si>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</si>
  <si>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</si>
  <si>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</si>
  <si>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</si>
  <si>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</si>
  <si>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</si>
  <si>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</si>
  <si>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</si>
  <si>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</si>
  <si>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</si>
  <si>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</si>
  <si>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</si>
  <si>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</si>
  <si>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</si>
  <si>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</si>
  <si>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</si>
  <si>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</si>
  <si>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</si>
  <si>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</si>
  <si>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</si>
  <si>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</si>
  <si>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</si>
  <si>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</si>
  <si>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</si>
  <si>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</si>
  <si>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</si>
  <si>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</si>
  <si>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</si>
  <si>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</si>
  <si>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</si>
  <si>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</si>
  <si>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</si>
  <si>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</si>
  <si>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</si>
  <si>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</si>
  <si>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</si>
  <si>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</si>
  <si>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</si>
  <si>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</si>
  <si>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</si>
  <si>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</si>
  <si>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</si>
  <si>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</si>
  <si>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</si>
  <si>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</si>
  <si>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</si>
  <si>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</si>
  <si>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</si>
  <si>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</si>
  <si>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</si>
  <si>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</si>
  <si>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</si>
  <si>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</si>
  <si>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</si>
  <si>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</si>
  <si>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</si>
  <si>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</si>
  <si>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</si>
  <si>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</si>
  <si>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</si>
  <si>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</si>
  <si>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</si>
  <si>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</si>
  <si>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</si>
  <si>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</si>
  <si>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</si>
  <si>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</si>
  <si>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</si>
  <si>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</si>
  <si>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</si>
  <si>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</si>
  <si>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</si>
  <si>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</si>
  <si>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</si>
  <si>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</si>
  <si>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</si>
  <si>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</si>
  <si>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</si>
  <si>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</si>
  <si>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</si>
  <si>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</si>
  <si>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</si>
  <si>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</si>
  <si>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</si>
  <si>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</si>
  <si>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</si>
  <si>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</si>
  <si>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</si>
  <si>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</si>
  <si>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</si>
  <si>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</si>
  <si>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</si>
  <si>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</si>
  <si>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</si>
  <si>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</si>
  <si>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</si>
  <si>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</si>
  <si>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</si>
  <si>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</si>
  <si>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</si>
  <si>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</si>
  <si>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</si>
  <si>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</si>
  <si>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</si>
  <si>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</si>
  <si>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</si>
  <si>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</si>
  <si>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</si>
  <si>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</si>
  <si>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</si>
  <si>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</si>
  <si>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</si>
  <si>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</si>
  <si>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</si>
  <si>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</si>
  <si>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</si>
  <si>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</si>
  <si>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</si>
  <si>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</si>
  <si>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</si>
  <si>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</si>
  <si>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</si>
  <si>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</si>
  <si>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</si>
  <si>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</si>
  <si>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</si>
  <si>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</si>
  <si>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</si>
  <si>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</si>
  <si>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</si>
  <si>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</si>
  <si>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</si>
  <si>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</si>
  <si>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</si>
  <si>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</si>
  <si>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</si>
  <si>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</si>
  <si>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</si>
  <si>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</si>
  <si>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</si>
  <si>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</si>
  <si>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</si>
  <si>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</si>
  <si>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</si>
  <si>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</si>
  <si>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</si>
  <si>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</si>
  <si>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</si>
  <si>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</si>
  <si>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</si>
  <si>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</si>
  <si>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</si>
  <si>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</si>
  <si>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</si>
  <si>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</si>
  <si>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</si>
  <si>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</si>
  <si>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</si>
  <si>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</si>
  <si>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</si>
  <si>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</si>
  <si>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</si>
  <si>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</si>
  <si>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</si>
  <si>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</si>
  <si>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</si>
  <si>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</si>
  <si>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</si>
  <si>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</si>
  <si>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</si>
  <si>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</si>
  <si>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</si>
  <si>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</si>
  <si>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</si>
  <si>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</si>
  <si>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</si>
  <si>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</si>
  <si>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</si>
  <si>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</si>
  <si>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</si>
  <si>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</si>
  <si>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</si>
  <si>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</si>
  <si>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</si>
  <si>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</si>
  <si>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</si>
  <si>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</si>
  <si>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</si>
  <si>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</si>
  <si>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</si>
  <si>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</si>
  <si>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</si>
  <si>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</si>
  <si>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</si>
  <si>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</si>
  <si>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</si>
  <si>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</si>
  <si>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</si>
  <si>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</si>
  <si>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</si>
  <si>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</si>
  <si>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</si>
  <si>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</si>
  <si>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</si>
  <si>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</si>
  <si>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</si>
  <si>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</si>
  <si>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</si>
  <si>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</si>
  <si>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</si>
  <si>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</si>
  <si>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</si>
  <si>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</si>
  <si>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</si>
  <si>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</si>
  <si>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</si>
  <si>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</si>
  <si>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</si>
  <si>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</si>
  <si>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</si>
  <si>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</si>
  <si>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</si>
  <si>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</si>
  <si>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</si>
  <si>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</si>
  <si>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</si>
  <si>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</si>
  <si>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</si>
  <si>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</si>
  <si>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</si>
  <si>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</si>
  <si>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</si>
  <si>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</si>
  <si>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</si>
  <si>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</si>
  <si>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</si>
  <si>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</si>
  <si>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</si>
  <si>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</si>
  <si>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</si>
  <si>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</si>
  <si>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</si>
  <si>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</si>
  <si>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</si>
  <si>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</si>
  <si>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</si>
  <si>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</si>
  <si>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</si>
  <si>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</si>
  <si>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</si>
  <si>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</si>
  <si>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</si>
  <si>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</si>
  <si>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</si>
  <si>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</si>
  <si>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</si>
  <si>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</si>
  <si>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</si>
  <si>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</si>
  <si>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</si>
  <si>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</si>
  <si>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</si>
  <si>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</si>
  <si>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</si>
  <si>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</si>
  <si>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</si>
  <si>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</si>
  <si>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</si>
  <si>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</si>
  <si>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</si>
  <si>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</si>
  <si>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</si>
  <si>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</si>
  <si>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</si>
  <si>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</si>
  <si>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</si>
  <si>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</si>
  <si>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</si>
  <si>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</si>
  <si>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</si>
  <si>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</si>
  <si>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</si>
  <si>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</si>
  <si>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</si>
  <si>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</si>
  <si>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</si>
  <si>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</si>
  <si>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</si>
  <si>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</si>
  <si>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</si>
  <si>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</si>
  <si>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</si>
  <si>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</si>
  <si>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</si>
  <si>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</si>
  <si>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</si>
  <si>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</si>
  <si>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</si>
  <si>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</si>
  <si>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</si>
  <si>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</si>
  <si>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</si>
  <si>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</si>
  <si>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</si>
  <si>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</si>
  <si>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</si>
  <si>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</si>
  <si>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</si>
  <si>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</si>
  <si>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</si>
  <si>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</si>
  <si>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</si>
  <si>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</si>
  <si>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</si>
  <si>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</si>
  <si>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</si>
  <si>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</si>
  <si>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</si>
  <si>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</si>
  <si>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</si>
  <si>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</si>
  <si>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</si>
  <si>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</si>
  <si>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</si>
  <si>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</si>
  <si>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</si>
  <si>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</si>
  <si>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</si>
  <si>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</si>
  <si>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</si>
  <si>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</si>
  <si>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</si>
  <si>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</si>
  <si>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</si>
  <si>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</si>
  <si>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</si>
  <si>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</si>
  <si>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</si>
  <si>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</si>
  <si>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</si>
  <si>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</si>
  <si>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</si>
  <si>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</si>
  <si>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</si>
  <si>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</si>
  <si>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</si>
  <si>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</si>
  <si>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</si>
  <si>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</si>
  <si>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</si>
  <si>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</si>
  <si>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</si>
  <si>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</si>
  <si>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</si>
  <si>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</si>
  <si>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</si>
  <si>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</si>
  <si>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</si>
  <si>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</si>
  <si>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</si>
  <si>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</si>
  <si>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</si>
  <si>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</si>
  <si>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</si>
  <si>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</si>
  <si>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</si>
  <si>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</si>
  <si>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</si>
  <si>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</si>
  <si>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</si>
  <si>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</si>
  <si>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</si>
  <si>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</si>
  <si>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</si>
  <si>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</si>
  <si>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</si>
  <si>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</si>
  <si>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</si>
  <si>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</si>
  <si>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</si>
  <si>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</si>
  <si>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</si>
  <si>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</si>
  <si>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</si>
  <si>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</si>
  <si>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</si>
  <si>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</si>
  <si>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</si>
  <si>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</si>
  <si>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</si>
  <si>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</si>
  <si>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</si>
  <si>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</si>
  <si>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</si>
  <si>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</si>
  <si>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</si>
  <si>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</si>
  <si>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</si>
  <si>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</si>
  <si>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</si>
  <si>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</si>
  <si>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</si>
  <si>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</si>
  <si>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</si>
  <si>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</si>
  <si>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</si>
  <si>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</si>
  <si>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</si>
  <si>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</si>
  <si>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</si>
  <si>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</si>
  <si>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</si>
  <si>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</si>
  <si>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</si>
  <si>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</si>
  <si>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</si>
  <si>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</si>
  <si>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</si>
  <si>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</si>
  <si>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</si>
  <si>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</si>
  <si>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</si>
  <si>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</si>
  <si>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</si>
  <si>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</si>
  <si>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</si>
  <si>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</si>
  <si>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</si>
  <si>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</si>
  <si>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</si>
  <si>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</si>
  <si>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</si>
  <si>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</si>
  <si>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</si>
  <si>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</si>
  <si>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</si>
  <si>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</si>
  <si>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</si>
  <si>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</si>
  <si>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</si>
  <si>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</si>
  <si>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</si>
  <si>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</si>
  <si>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</si>
  <si>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</si>
  <si>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</si>
  <si>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</si>
  <si>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</si>
  <si>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</si>
  <si>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</si>
  <si>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</si>
  <si>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</si>
  <si>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</si>
  <si>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</si>
  <si>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</si>
  <si>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</si>
  <si>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</si>
  <si>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</si>
  <si>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</si>
  <si>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</si>
  <si>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</si>
  <si>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</si>
  <si>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</si>
  <si>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</si>
  <si>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</si>
  <si>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</si>
  <si>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</si>
  <si>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</si>
  <si>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</si>
  <si>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</si>
  <si>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</si>
  <si>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</si>
  <si>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</si>
  <si>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</si>
  <si>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</si>
  <si>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</si>
  <si>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</si>
  <si>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</si>
  <si>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</si>
  <si>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</si>
  <si>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</si>
  <si>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</si>
  <si>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</si>
  <si>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</si>
  <si>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</si>
  <si>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</si>
  <si>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</si>
  <si>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</si>
  <si>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</si>
  <si>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</si>
  <si>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</si>
  <si>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</si>
  <si>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</si>
  <si>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</si>
  <si>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</si>
  <si>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</si>
  <si>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</si>
  <si>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</si>
  <si>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</si>
  <si>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</si>
  <si>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</si>
  <si>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</si>
  <si>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</si>
  <si>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</si>
  <si>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</si>
  <si>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</si>
  <si>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</si>
  <si>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</si>
  <si>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</si>
  <si>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</si>
  <si>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</si>
  <si>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</si>
  <si>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</si>
  <si>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</si>
  <si>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</si>
  <si>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</si>
  <si>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</si>
  <si>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</si>
  <si>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</si>
  <si>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</si>
  <si>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</si>
  <si>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</si>
  <si>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</si>
  <si>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</si>
  <si>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</si>
  <si>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</si>
  <si>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</si>
  <si>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</si>
  <si>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</si>
  <si>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</si>
  <si>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</si>
  <si>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</si>
  <si>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</si>
  <si>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</si>
  <si>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</si>
  <si>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</si>
  <si>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</si>
  <si>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</si>
  <si>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</si>
  <si>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</si>
  <si>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</si>
  <si>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</si>
  <si>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</si>
  <si>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</si>
  <si>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</si>
  <si>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</si>
  <si>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</si>
  <si>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</si>
  <si>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</si>
  <si>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</si>
  <si>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</si>
  <si>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</si>
  <si>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</si>
  <si>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</si>
  <si>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</si>
  <si>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</si>
  <si>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</si>
  <si>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</si>
  <si>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</si>
  <si>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</si>
  <si>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</si>
  <si>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</si>
  <si>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</si>
  <si>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</si>
  <si>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</si>
  <si>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</si>
  <si>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</si>
  <si>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</si>
  <si>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</si>
  <si>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</si>
  <si>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</si>
  <si>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</si>
  <si>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</si>
  <si>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</si>
  <si>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</si>
  <si>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</si>
  <si>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</si>
  <si>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</si>
  <si>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</si>
  <si>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</si>
  <si>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</si>
  <si>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</si>
  <si>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</si>
  <si>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</si>
  <si>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</si>
  <si>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</si>
  <si>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</si>
  <si>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</si>
  <si>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</si>
  <si>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</si>
  <si>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</si>
  <si>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</si>
  <si>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</si>
  <si>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</si>
  <si>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</si>
  <si>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</si>
  <si>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</si>
  <si>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</si>
  <si>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</si>
  <si>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</si>
  <si>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</si>
  <si>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</si>
  <si>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</si>
  <si>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</si>
  <si>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</si>
  <si>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</si>
  <si>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</si>
  <si>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</si>
  <si>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</si>
  <si>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</si>
  <si>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</si>
  <si>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</si>
  <si>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</si>
  <si>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</si>
  <si>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</si>
  <si>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</si>
  <si>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</si>
  <si>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</si>
  <si>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</si>
  <si>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</si>
  <si>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</si>
  <si>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</si>
  <si>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</si>
  <si>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</si>
  <si>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</si>
  <si>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</si>
  <si>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</si>
  <si>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</si>
  <si>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</si>
  <si>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</si>
  <si>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</si>
  <si>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</si>
  <si>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</si>
  <si>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</si>
  <si>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</si>
  <si>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</si>
  <si>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</si>
  <si>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</si>
  <si>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</si>
  <si>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</si>
  <si>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</si>
  <si>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</si>
  <si>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</si>
  <si>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</si>
  <si>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</si>
  <si>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</si>
  <si>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</si>
  <si>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</si>
  <si>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</si>
  <si>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</si>
  <si>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</si>
  <si>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</si>
  <si>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</si>
  <si>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</si>
  <si>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</si>
  <si>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</si>
  <si>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</si>
  <si>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</si>
  <si>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</si>
  <si>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</si>
  <si>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</si>
  <si>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</si>
  <si>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</si>
  <si>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</si>
  <si>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</si>
  <si>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</si>
  <si>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</si>
  <si>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</si>
  <si>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</si>
  <si>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</si>
  <si>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</si>
  <si>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</si>
  <si>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</si>
  <si>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</si>
  <si>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</si>
  <si>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</si>
  <si>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</si>
  <si>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</si>
  <si>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</si>
  <si>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</si>
  <si>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</si>
  <si>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</si>
  <si>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</si>
  <si>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</si>
  <si>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</si>
  <si>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</si>
  <si>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</si>
  <si>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</si>
  <si>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</si>
  <si>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</si>
  <si>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</si>
  <si>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</si>
  <si>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</si>
  <si>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</si>
  <si>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</si>
  <si>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</si>
  <si>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</si>
  <si>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</si>
  <si>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</si>
  <si>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</si>
  <si>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</si>
  <si>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</si>
  <si>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</si>
  <si>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</si>
  <si>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</si>
  <si>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</si>
  <si>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</si>
  <si>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</si>
  <si>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</si>
  <si>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</si>
  <si>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</si>
  <si>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</si>
  <si>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</si>
  <si>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</si>
  <si>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</si>
  <si>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</si>
  <si>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</si>
  <si>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</si>
  <si>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</si>
  <si>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</si>
  <si>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</si>
  <si>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</si>
  <si>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</si>
  <si>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</si>
  <si>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</si>
  <si>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</si>
  <si>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</si>
  <si>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</si>
  <si>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</si>
  <si>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</si>
  <si>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</si>
  <si>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</si>
  <si>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</si>
  <si>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</si>
  <si>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</si>
  <si>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</si>
  <si>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</si>
  <si>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</si>
  <si>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</si>
  <si>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</si>
  <si>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</si>
  <si>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</si>
  <si>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</si>
  <si>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</si>
  <si>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</si>
  <si>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</si>
  <si>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</si>
  <si>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</si>
  <si>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</si>
  <si>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</si>
  <si>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</si>
  <si>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</si>
  <si>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</si>
  <si>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</si>
  <si>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</si>
  <si>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</si>
  <si>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</si>
  <si>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</si>
  <si>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</si>
  <si>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</si>
  <si>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</si>
  <si>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</si>
  <si>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</si>
  <si>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</si>
  <si>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</si>
  <si>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</si>
  <si>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</si>
  <si>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</si>
  <si>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</si>
  <si>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</si>
  <si>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</si>
  <si>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</si>
  <si>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</si>
  <si>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</si>
  <si>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</si>
  <si>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</si>
  <si>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</si>
  <si>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</si>
  <si>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</si>
  <si>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</si>
  <si>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</si>
  <si>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</si>
  <si>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</si>
  <si>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</si>
  <si>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</si>
  <si>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</si>
  <si>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</si>
  <si>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</si>
  <si>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</si>
  <si>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</si>
  <si>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</si>
  <si>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</si>
  <si>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</si>
  <si>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</si>
  <si>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</si>
  <si>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</si>
  <si>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</si>
  <si>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</si>
  <si>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</si>
  <si>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</si>
  <si>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</si>
  <si>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</si>
  <si>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</si>
  <si>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</si>
  <si>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</si>
  <si>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</si>
  <si>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</si>
  <si>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</si>
  <si>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</si>
  <si>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</si>
  <si>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</si>
  <si>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</si>
  <si>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</si>
  <si>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</si>
  <si>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</si>
  <si>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</si>
  <si>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</si>
  <si>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</si>
  <si>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</si>
  <si>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</si>
  <si>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</si>
  <si>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</si>
  <si>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</si>
  <si>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</si>
  <si>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</si>
  <si>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</si>
  <si>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</si>
  <si>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</si>
  <si>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</si>
  <si>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</si>
  <si>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</si>
  <si>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</si>
  <si>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</si>
  <si>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</si>
  <si>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</si>
  <si>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</si>
  <si>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</si>
  <si>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</si>
  <si>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</si>
  <si>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</si>
  <si>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</si>
  <si>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</si>
  <si>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</si>
  <si>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</si>
  <si>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</si>
  <si>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</si>
  <si>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</si>
  <si>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</si>
  <si>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</si>
  <si>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</si>
  <si>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</si>
  <si>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</si>
  <si>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</si>
  <si>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</si>
  <si>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</si>
  <si>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</si>
  <si>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</si>
  <si>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</si>
  <si>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</si>
  <si>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</si>
  <si>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</si>
  <si>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</si>
  <si>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</si>
  <si>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</si>
  <si>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</si>
  <si>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</si>
  <si>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</si>
  <si>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</si>
  <si>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</si>
  <si>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</si>
  <si>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</si>
  <si>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</si>
  <si>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</si>
  <si>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</si>
  <si>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</si>
  <si>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</si>
  <si>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</si>
  <si>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</si>
  <si>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</si>
  <si>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</si>
  <si>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</si>
  <si>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</si>
  <si>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</si>
  <si>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</si>
  <si>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</si>
  <si>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</si>
  <si>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</si>
  <si>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</si>
  <si>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</si>
  <si>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</si>
  <si>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</si>
  <si>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</si>
  <si>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</si>
  <si>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</si>
  <si>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</si>
  <si>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</si>
  <si>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</si>
  <si>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</si>
  <si>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</si>
  <si>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</si>
  <si>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</si>
  <si>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</si>
  <si>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</si>
  <si>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</si>
  <si>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</si>
  <si>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</si>
  <si>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</si>
  <si>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</si>
  <si>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</si>
  <si>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</si>
  <si>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</si>
  <si>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</si>
  <si>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</si>
  <si>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</si>
  <si>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</si>
  <si>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</si>
  <si>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</si>
  <si>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</si>
  <si>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</si>
  <si>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</si>
  <si>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</si>
  <si>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</si>
  <si>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</si>
  <si>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</si>
  <si>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</si>
  <si>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</si>
  <si>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</si>
  <si>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</si>
  <si>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</si>
  <si>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</si>
  <si>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</si>
  <si>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</si>
  <si>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</si>
  <si>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</si>
  <si>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</si>
  <si>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</si>
  <si>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</si>
  <si>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</si>
  <si>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</si>
  <si>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</si>
  <si>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</si>
  <si>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</si>
  <si>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</si>
  <si>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</si>
  <si>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</si>
  <si>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</si>
  <si>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</si>
  <si>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</si>
  <si>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</si>
  <si>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</si>
  <si>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</si>
  <si>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</si>
  <si>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</si>
  <si>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</si>
  <si>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</si>
  <si>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</si>
  <si>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</si>
  <si>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</si>
  <si>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</si>
  <si>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</si>
  <si>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</si>
  <si>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</si>
  <si>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</si>
  <si>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</si>
  <si>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</si>
  <si>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</si>
  <si>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</si>
  <si>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</si>
  <si>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</si>
  <si>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</si>
  <si>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</si>
  <si>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</si>
  <si>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</si>
  <si>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</si>
  <si>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</si>
  <si>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</si>
  <si>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</si>
  <si>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</si>
  <si>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</si>
  <si>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</si>
  <si>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</si>
  <si>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</si>
  <si>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</si>
  <si>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</si>
  <si>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</si>
  <si>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</si>
  <si>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</si>
  <si>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</si>
  <si>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</si>
  <si>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</si>
  <si>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</si>
  <si>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</si>
  <si>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</si>
  <si>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</si>
  <si>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</si>
  <si>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</si>
  <si>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</si>
  <si>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</si>
  <si>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</si>
  <si>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</si>
  <si>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</si>
  <si>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</si>
  <si>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</si>
  <si>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</si>
  <si>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</si>
  <si>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</si>
  <si>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</si>
  <si>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</si>
  <si>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</si>
  <si>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</si>
  <si>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</si>
  <si>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</si>
  <si>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</si>
  <si>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</si>
  <si>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</si>
  <si>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</si>
  <si>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</si>
  <si>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</si>
  <si>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</si>
  <si>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</si>
  <si>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</si>
  <si>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</si>
  <si>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</si>
  <si>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</si>
  <si>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</si>
  <si>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</si>
  <si>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</si>
  <si>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</si>
  <si>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</si>
  <si>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</si>
  <si>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</si>
  <si>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</si>
  <si>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</si>
  <si>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</si>
  <si>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</si>
  <si>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</si>
  <si>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</si>
  <si>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</si>
  <si>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</si>
  <si>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</si>
  <si>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</si>
  <si>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</si>
  <si>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</si>
  <si>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</si>
  <si>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</si>
  <si>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</si>
  <si>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</si>
  <si>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</si>
  <si>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</si>
  <si>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</si>
  <si>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</si>
  <si>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</si>
  <si>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</si>
  <si>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</si>
  <si>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</si>
  <si>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</si>
  <si>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</si>
  <si>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</si>
  <si>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</si>
  <si>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</si>
  <si>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</si>
  <si>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</si>
  <si>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</si>
  <si>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</si>
  <si>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</si>
  <si>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</si>
  <si>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</si>
  <si>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</si>
  <si>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</si>
  <si>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</si>
  <si>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</si>
  <si>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</si>
  <si>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</si>
  <si>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</si>
  <si>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</si>
  <si>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</si>
  <si>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</si>
  <si>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</si>
  <si>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</si>
  <si>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</si>
  <si>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</si>
  <si>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</si>
  <si>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</si>
  <si>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</si>
  <si>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</si>
  <si>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</si>
  <si>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</si>
  <si>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</si>
  <si>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</si>
  <si>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</si>
  <si>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</si>
  <si>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</si>
  <si>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</si>
  <si>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</si>
  <si>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</si>
  <si>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</si>
  <si>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</si>
  <si>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</si>
  <si>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</si>
  <si>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</si>
  <si>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</si>
  <si>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</si>
  <si>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</si>
  <si>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</si>
  <si>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</si>
  <si>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</si>
  <si>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</si>
  <si>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</si>
  <si>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</si>
  <si>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</si>
  <si>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</si>
  <si>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</si>
  <si>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</si>
  <si>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</si>
  <si>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</si>
  <si>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</si>
  <si>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</si>
  <si>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</si>
  <si>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</si>
  <si>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</si>
  <si>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</si>
  <si>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</si>
  <si>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</si>
  <si>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</si>
  <si>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</si>
  <si>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</si>
  <si>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</si>
  <si>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</si>
  <si>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</si>
  <si>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</si>
  <si>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</si>
  <si>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</si>
  <si>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</si>
  <si>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</si>
  <si>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</si>
  <si>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</si>
  <si>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</si>
  <si>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</si>
  <si>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</si>
  <si>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</si>
  <si>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</si>
  <si>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</si>
  <si>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</si>
  <si>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</si>
  <si>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</si>
  <si>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</si>
  <si>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</si>
  <si>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</si>
  <si>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</si>
  <si>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</si>
  <si>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</si>
  <si>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</si>
  <si>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</si>
  <si>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</si>
  <si>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</si>
  <si>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</si>
  <si>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</si>
  <si>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</si>
  <si>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</si>
  <si>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</si>
  <si>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</si>
  <si>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</si>
  <si>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</si>
  <si>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</si>
  <si>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</si>
  <si>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</si>
  <si>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</si>
  <si>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</si>
  <si>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</si>
  <si>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</si>
  <si>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</si>
  <si>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</si>
  <si>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</si>
  <si>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</si>
  <si>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</si>
  <si>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</si>
  <si>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</si>
  <si>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</si>
  <si>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</si>
  <si>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</si>
  <si>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</si>
  <si>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</si>
  <si>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</si>
  <si>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</si>
  <si>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</si>
  <si>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</si>
  <si>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</si>
  <si>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</si>
  <si>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</si>
  <si>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</si>
  <si>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</si>
  <si>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</si>
  <si>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</si>
  <si>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</si>
  <si>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</si>
  <si>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</si>
  <si>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</si>
  <si>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</si>
  <si>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</si>
  <si>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</si>
  <si>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</si>
  <si>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</si>
  <si>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</si>
  <si>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</si>
  <si>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</si>
  <si>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</si>
  <si>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</si>
  <si>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</si>
  <si>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</si>
  <si>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</si>
  <si>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</si>
  <si>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</si>
  <si>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</si>
  <si>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</si>
  <si>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</si>
  <si>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</si>
  <si>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</si>
  <si>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</si>
  <si>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</si>
  <si>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</si>
  <si>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</si>
  <si>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</si>
  <si>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</si>
  <si>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</si>
  <si>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</si>
  <si>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</si>
  <si>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</si>
  <si>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</si>
  <si>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</si>
  <si>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</si>
  <si>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</si>
  <si>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</si>
  <si>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</si>
  <si>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</si>
  <si>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</si>
  <si>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</si>
  <si>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</si>
  <si>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</si>
  <si>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</si>
  <si>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</si>
  <si>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</si>
  <si>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</si>
  <si>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</si>
  <si>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</si>
  <si>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</si>
  <si>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</si>
  <si>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</si>
  <si>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</si>
  <si>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</si>
  <si>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</si>
  <si>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</si>
  <si>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</si>
  <si>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</si>
  <si>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</si>
  <si>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</si>
  <si>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</si>
  <si>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</si>
  <si>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</si>
  <si>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</si>
  <si>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</si>
  <si>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</si>
  <si>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</si>
  <si>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</si>
  <si>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</si>
  <si>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</si>
  <si>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</si>
  <si>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</si>
  <si>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</si>
  <si>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</si>
  <si>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</si>
  <si>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</si>
  <si>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</si>
  <si>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</si>
  <si>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</si>
  <si>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</si>
  <si>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</si>
  <si>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</si>
  <si>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</si>
  <si>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</si>
  <si>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</si>
  <si>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</si>
  <si>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</si>
  <si>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</si>
  <si>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</si>
  <si>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</si>
  <si>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</si>
  <si>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</si>
  <si>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</si>
  <si>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</si>
  <si>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</si>
  <si>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</si>
  <si>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</si>
  <si>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</si>
  <si>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</si>
  <si>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</si>
  <si>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</si>
  <si>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</si>
  <si>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</si>
  <si>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</si>
  <si>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</si>
  <si>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</si>
  <si>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</si>
  <si>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</si>
  <si>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</si>
  <si>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</si>
  <si>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</si>
  <si>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</si>
  <si>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</si>
  <si>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</si>
  <si>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</si>
  <si>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</si>
  <si>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</si>
  <si>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</si>
  <si>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</si>
  <si>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</si>
  <si>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</si>
  <si>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</si>
  <si>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</si>
  <si>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</si>
  <si>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</si>
  <si>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</si>
  <si>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</si>
  <si>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</si>
  <si>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</si>
  <si>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</si>
  <si>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</si>
  <si>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</si>
  <si>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</si>
  <si>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</si>
  <si>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</si>
  <si>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</si>
  <si>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</si>
  <si>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</si>
  <si>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</si>
  <si>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</si>
  <si>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</si>
  <si>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</si>
  <si>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</si>
  <si>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</si>
  <si>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</si>
  <si>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</si>
  <si>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</si>
  <si>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</si>
  <si>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</si>
  <si>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</si>
  <si>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</si>
  <si>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</si>
  <si>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</si>
  <si>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</si>
  <si>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</si>
  <si>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</si>
  <si>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</si>
  <si>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</si>
  <si>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</si>
  <si>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</si>
  <si>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</si>
  <si>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</si>
  <si>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</si>
  <si>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</si>
  <si>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</si>
  <si>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</si>
  <si>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</si>
  <si>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</si>
  <si>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</si>
  <si>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</si>
  <si>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</si>
  <si>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</si>
  <si>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</si>
  <si>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</si>
  <si>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</si>
  <si>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</si>
  <si>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</si>
  <si>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</si>
  <si>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</si>
  <si>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</si>
  <si>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</si>
  <si>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</si>
  <si>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</si>
  <si>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</si>
  <si>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</si>
  <si>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</si>
  <si>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</si>
  <si>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</si>
  <si>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</si>
  <si>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</si>
  <si>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</si>
  <si>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</si>
  <si>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</si>
  <si>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</si>
  <si>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</si>
  <si>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</si>
  <si>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</si>
  <si>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</si>
  <si>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</si>
  <si>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</si>
  <si>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</si>
  <si>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</si>
  <si>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</si>
  <si>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</si>
  <si>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</si>
  <si>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</si>
  <si>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</si>
  <si>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</si>
  <si>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</si>
  <si>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</si>
  <si>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</si>
  <si>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</si>
  <si>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</si>
  <si>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</si>
  <si>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</si>
  <si>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</si>
  <si>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</si>
  <si>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</si>
  <si>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</si>
  <si>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</si>
  <si>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</si>
  <si>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</si>
  <si>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</si>
  <si>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</si>
  <si>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</si>
  <si>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</si>
  <si>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</si>
  <si>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</si>
  <si>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</si>
  <si>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</si>
  <si>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</si>
  <si>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</si>
  <si>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</si>
  <si>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</si>
  <si>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</si>
  <si>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</si>
  <si>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</si>
  <si>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</si>
  <si>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</si>
  <si>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</si>
  <si>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</si>
  <si>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</si>
  <si>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</si>
  <si>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</si>
  <si>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</si>
  <si>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</si>
  <si>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</si>
  <si>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</si>
  <si>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</si>
  <si>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</si>
  <si>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</si>
  <si>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</si>
  <si>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</si>
  <si>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</si>
  <si>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</si>
  <si>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</si>
  <si>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</si>
  <si>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</si>
  <si>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</si>
  <si>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</si>
  <si>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</si>
  <si>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</si>
  <si>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</si>
  <si>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</si>
  <si>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</si>
  <si>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</si>
  <si>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</si>
  <si>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</si>
  <si>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</si>
  <si>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</si>
  <si>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</si>
  <si>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</si>
  <si>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</si>
  <si>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</si>
  <si>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</si>
  <si>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</si>
  <si>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</si>
  <si>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</si>
  <si>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</si>
  <si>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</si>
  <si>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</si>
  <si>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</si>
  <si>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</si>
  <si>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</si>
  <si>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</si>
  <si>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</si>
  <si>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</si>
  <si>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</si>
  <si>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</si>
  <si>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</si>
  <si>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</si>
  <si>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</si>
  <si>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</si>
  <si>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</si>
  <si>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</si>
  <si>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</si>
  <si>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</si>
  <si>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</si>
  <si>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</si>
  <si>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</si>
  <si>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</si>
  <si>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</si>
  <si>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</si>
  <si>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</si>
  <si>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</si>
  <si>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</si>
  <si>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</si>
  <si>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</si>
  <si>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</si>
  <si>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</si>
  <si>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</si>
  <si>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</si>
  <si>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</si>
  <si>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</si>
  <si>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</si>
  <si>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</si>
  <si>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</si>
  <si>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</si>
  <si>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</si>
  <si>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</si>
  <si>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</si>
  <si>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</si>
  <si>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</si>
  <si>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</si>
  <si>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</si>
  <si>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</si>
  <si>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</si>
  <si>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</si>
  <si>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</si>
  <si>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</si>
  <si>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</si>
  <si>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</si>
  <si>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</si>
  <si>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</si>
  <si>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</si>
  <si>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</si>
  <si>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</si>
  <si>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</si>
  <si>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</si>
  <si>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</si>
  <si>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</si>
  <si>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</si>
  <si>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</si>
  <si>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</si>
  <si>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</si>
  <si>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</si>
  <si>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</si>
  <si>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</si>
  <si>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</si>
  <si>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</si>
  <si>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</si>
  <si>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</si>
  <si>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</si>
  <si>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</si>
  <si>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</si>
  <si>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</si>
  <si>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</si>
  <si>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</si>
  <si>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</si>
  <si>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</si>
  <si>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</si>
  <si>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</si>
  <si>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</si>
  <si>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</si>
  <si>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</si>
  <si>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</si>
  <si>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</si>
  <si>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</si>
  <si>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</si>
  <si>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</si>
  <si>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</si>
  <si>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</si>
  <si>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</si>
  <si>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</si>
  <si>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</si>
  <si>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</si>
  <si>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</si>
  <si>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</si>
  <si>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</si>
  <si>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</si>
  <si>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</si>
  <si>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</si>
  <si>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</si>
  <si>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</si>
  <si>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</si>
  <si>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</si>
  <si>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</si>
  <si>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</si>
  <si>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</si>
  <si>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</si>
  <si>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</si>
  <si>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</si>
  <si>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</si>
  <si>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</si>
  <si>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</si>
  <si>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</si>
  <si>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</si>
  <si>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</si>
  <si>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</si>
  <si>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</si>
  <si>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</si>
  <si>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</si>
  <si>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</si>
  <si>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</si>
  <si>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</si>
  <si>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</si>
  <si>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</si>
  <si>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</si>
  <si>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</si>
  <si>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</si>
  <si>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</si>
  <si>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</si>
  <si>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</si>
  <si>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</si>
  <si>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</si>
  <si>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</si>
  <si>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</si>
  <si>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</si>
  <si>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</si>
  <si>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</si>
  <si>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</si>
  <si>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</si>
  <si>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</si>
  <si>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</si>
  <si>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</si>
  <si>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</si>
  <si>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</si>
  <si>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</si>
  <si>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</si>
  <si>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</si>
  <si>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</si>
  <si>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</si>
  <si>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</si>
  <si>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</si>
  <si>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</si>
  <si>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</si>
  <si>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</si>
  <si>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</si>
  <si>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</si>
  <si>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</si>
  <si>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</si>
  <si>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</si>
  <si>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</si>
  <si>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</si>
  <si>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</si>
  <si>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</si>
  <si>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</si>
  <si>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</si>
  <si>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</si>
  <si>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</si>
  <si>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</si>
  <si>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</si>
  <si>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</si>
  <si>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</si>
  <si>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</si>
  <si>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</si>
  <si>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</si>
  <si>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</si>
  <si>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</si>
  <si>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</si>
  <si>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</si>
  <si>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</si>
  <si>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</si>
  <si>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</si>
  <si>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</si>
  <si>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</si>
  <si>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</si>
  <si>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</si>
  <si>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</si>
  <si>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</si>
  <si>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</si>
  <si>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</si>
  <si>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</si>
  <si>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</si>
  <si>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</si>
  <si>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</si>
  <si>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</si>
  <si>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</si>
  <si>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</si>
  <si>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</si>
  <si>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</si>
  <si>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</si>
  <si>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</si>
  <si>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</si>
  <si>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</si>
  <si>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</si>
  <si>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</si>
  <si>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</si>
  <si>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</si>
  <si>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</si>
  <si>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</si>
  <si>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</si>
  <si>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</si>
  <si>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</si>
  <si>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</si>
  <si>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</si>
  <si>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</si>
  <si>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</si>
  <si>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</si>
  <si>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</si>
  <si>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</si>
  <si>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</si>
  <si>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</si>
  <si>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</si>
  <si>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</si>
  <si>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</si>
  <si>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</si>
  <si>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</si>
  <si>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</si>
  <si>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</si>
  <si>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</si>
  <si>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</si>
  <si>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</si>
  <si>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</si>
  <si>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</si>
  <si>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</si>
  <si>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</si>
  <si>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</si>
  <si>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</si>
  <si>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</si>
  <si>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</si>
  <si>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</si>
  <si>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</si>
  <si>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</si>
  <si>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</si>
  <si>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</si>
  <si>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</si>
  <si>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</si>
  <si>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</si>
  <si>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</si>
  <si>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</si>
  <si>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</si>
  <si>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</si>
  <si>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</si>
  <si>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</si>
  <si>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</si>
  <si>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</si>
  <si>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</si>
  <si>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</si>
  <si>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</si>
  <si>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</si>
  <si>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</si>
  <si>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</si>
  <si>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</si>
  <si>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</si>
  <si>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</si>
  <si>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</si>
  <si>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</si>
  <si>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</si>
  <si>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</si>
  <si>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</si>
  <si>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</si>
  <si>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</si>
  <si>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</si>
  <si>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</si>
  <si>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</si>
  <si>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</si>
  <si>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</si>
  <si>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</si>
  <si>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</si>
  <si>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</si>
  <si>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</si>
  <si>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</si>
  <si>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</si>
  <si>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</si>
  <si>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</si>
  <si>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</si>
  <si>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</si>
  <si>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</si>
  <si>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</si>
  <si>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</si>
  <si>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</si>
  <si>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</si>
  <si>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</si>
  <si>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</si>
  <si>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</si>
  <si>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</si>
  <si>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</si>
  <si>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</si>
  <si>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</si>
  <si>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</si>
  <si>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</si>
  <si>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</si>
  <si>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</si>
  <si>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</si>
  <si>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</si>
  <si>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</si>
  <si>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</si>
  <si>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</si>
  <si>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</si>
  <si>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</si>
  <si>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</si>
  <si>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</si>
  <si>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</si>
  <si>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</si>
  <si>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</si>
  <si>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</si>
  <si>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</si>
  <si>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</si>
  <si>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</si>
  <si>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</si>
  <si>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</si>
  <si>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</si>
  <si>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</si>
  <si>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</si>
  <si>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</si>
  <si>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</si>
  <si>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</si>
  <si>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</si>
  <si>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</si>
  <si>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</si>
  <si>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</si>
  <si>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</si>
  <si>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</si>
  <si>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</si>
  <si>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</si>
  <si>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</si>
  <si>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</si>
  <si>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</si>
  <si>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</si>
  <si>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</si>
  <si>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</si>
  <si>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</si>
  <si>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</si>
  <si>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</si>
  <si>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</si>
  <si>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</si>
  <si>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</si>
  <si>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</si>
  <si>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</si>
  <si>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</si>
  <si>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</si>
  <si>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</si>
  <si>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</si>
  <si>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</si>
  <si>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</si>
  <si>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</si>
  <si>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</si>
  <si>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</si>
  <si>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</si>
  <si>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</si>
  <si>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</si>
  <si>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</si>
  <si>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</si>
  <si>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</si>
  <si>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</si>
  <si>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</si>
  <si>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</si>
  <si>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</si>
  <si>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</si>
  <si>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</si>
  <si>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</si>
  <si>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</si>
  <si>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</si>
  <si>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</si>
  <si>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</si>
  <si>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</si>
  <si>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</si>
  <si>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</si>
  <si>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</si>
  <si>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</si>
  <si>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</si>
  <si>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</si>
  <si>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</si>
  <si>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</si>
  <si>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</si>
  <si>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</si>
  <si>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</si>
  <si>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</si>
  <si>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</si>
  <si>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</si>
  <si>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</si>
  <si>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</si>
  <si>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</si>
  <si>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</si>
  <si>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</si>
  <si>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</si>
  <si>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</si>
  <si>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</si>
  <si>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</si>
  <si>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</si>
  <si>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</si>
  <si>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</si>
  <si>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</si>
  <si>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</si>
  <si>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</si>
  <si>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</si>
  <si>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</si>
  <si>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</si>
  <si>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</si>
  <si>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</si>
  <si>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</si>
  <si>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</si>
  <si>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</si>
  <si>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</si>
  <si>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</si>
  <si>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</si>
  <si>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</si>
  <si>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</si>
  <si>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</si>
  <si>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</si>
  <si>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</si>
  <si>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</si>
  <si>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</si>
  <si>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</si>
  <si>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</si>
  <si>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</si>
  <si>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</si>
  <si>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</si>
  <si>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</si>
  <si>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</si>
  <si>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</si>
  <si>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</si>
  <si>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</si>
  <si>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</si>
  <si>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</si>
  <si>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</si>
  <si>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</si>
  <si>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</si>
  <si>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</si>
  <si>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</si>
  <si>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</si>
  <si>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</si>
  <si>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</si>
  <si>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</si>
  <si>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</si>
  <si>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</si>
  <si>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</si>
  <si>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</si>
  <si>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</si>
  <si>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</si>
  <si>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</si>
  <si>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</si>
  <si>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</si>
  <si>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</si>
  <si>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</si>
  <si>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</si>
  <si>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</si>
  <si>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</si>
  <si>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</si>
  <si>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</si>
  <si>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</si>
  <si>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</si>
  <si>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</si>
  <si>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</si>
  <si>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</si>
  <si>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</si>
  <si>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</si>
  <si>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</si>
  <si>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</si>
  <si>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</si>
  <si>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</si>
  <si>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</si>
  <si>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</si>
  <si>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</si>
  <si>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</si>
  <si>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</si>
  <si>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</si>
  <si>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</si>
  <si>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</si>
  <si>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</si>
  <si>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</si>
  <si>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</si>
  <si>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</si>
  <si>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</si>
  <si>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</si>
  <si>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</si>
  <si>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</si>
  <si>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</si>
  <si>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</si>
  <si>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</si>
  <si>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</si>
  <si>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</si>
  <si>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</si>
  <si>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</si>
  <si>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</si>
  <si>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</si>
  <si>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</si>
  <si>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</si>
  <si>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</si>
  <si>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</si>
  <si>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</si>
  <si>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</si>
  <si>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</si>
  <si>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</si>
  <si>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</si>
  <si>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</si>
  <si>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</si>
  <si>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</si>
  <si>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</si>
  <si>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</si>
  <si>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</si>
  <si>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</si>
  <si>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</si>
  <si>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</si>
  <si>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</si>
  <si>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</si>
  <si>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</si>
  <si>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</si>
  <si>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</si>
  <si>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</si>
  <si>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</si>
  <si>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</si>
  <si>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</si>
  <si>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</si>
  <si>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</si>
  <si>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</si>
  <si>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</si>
  <si>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</si>
  <si>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</si>
  <si>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</si>
  <si>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</si>
  <si>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</si>
  <si>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</si>
  <si>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</si>
  <si>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</si>
  <si>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</si>
  <si>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</si>
  <si>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</si>
  <si>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</si>
  <si>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</si>
  <si>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</si>
  <si>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</si>
  <si>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</si>
  <si>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</si>
  <si>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</si>
  <si>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</si>
  <si>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</si>
  <si>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</si>
  <si>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</si>
  <si>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</si>
  <si>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</si>
  <si>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</si>
  <si>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</si>
  <si>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</si>
  <si>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</si>
  <si>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</si>
  <si>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</si>
  <si>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</si>
  <si>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</si>
  <si>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</si>
  <si>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</si>
  <si>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</si>
  <si>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</si>
  <si>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</si>
  <si>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</si>
  <si>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</si>
  <si>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</si>
  <si>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</si>
  <si>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</si>
  <si>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</si>
  <si>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</si>
  <si>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</si>
  <si>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</si>
  <si>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</si>
  <si>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</si>
  <si>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</si>
  <si>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</si>
  <si>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</si>
  <si>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</si>
  <si>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</si>
  <si>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</si>
  <si>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</si>
  <si>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</si>
  <si>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</si>
  <si>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</si>
  <si>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</si>
  <si>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</si>
  <si>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</si>
  <si>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</si>
  <si>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</si>
  <si>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</si>
  <si>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</si>
  <si>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</si>
  <si>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</si>
  <si>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</si>
  <si>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</si>
  <si>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</si>
  <si>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</si>
  <si>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</si>
  <si>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</si>
  <si>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</si>
  <si>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</si>
  <si>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</si>
  <si>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</si>
  <si>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</si>
  <si>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</si>
  <si>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</si>
  <si>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</si>
  <si>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</si>
  <si>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</si>
  <si>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</si>
  <si>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</si>
  <si>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</si>
  <si>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</si>
  <si>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</si>
  <si>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</si>
  <si>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</si>
  <si>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</si>
  <si>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</si>
  <si>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</si>
  <si>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</si>
  <si>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</si>
  <si>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</si>
  <si>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</si>
  <si>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</si>
  <si>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</si>
  <si>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</si>
  <si>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</si>
  <si>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</si>
  <si>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</si>
  <si>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</si>
  <si>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</si>
  <si>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</si>
  <si>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</si>
  <si>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</si>
  <si>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</si>
  <si>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</si>
  <si>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</si>
  <si>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</si>
  <si>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</si>
  <si>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</si>
  <si>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</si>
  <si>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</si>
  <si>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</si>
  <si>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</si>
  <si>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</si>
  <si>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</si>
  <si>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</si>
  <si>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</si>
  <si>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</si>
  <si>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</si>
  <si>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</si>
  <si>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</si>
  <si>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</si>
  <si>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</si>
  <si>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</si>
  <si>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</si>
  <si>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</si>
  <si>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</si>
  <si>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</si>
  <si>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</si>
  <si>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</si>
  <si>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</si>
  <si>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</si>
  <si>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</si>
  <si>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</si>
  <si>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</si>
  <si>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</si>
  <si>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</si>
  <si>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</si>
  <si>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</si>
  <si>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</si>
  <si>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</si>
  <si>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</si>
  <si>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</si>
  <si>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</si>
  <si>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</si>
  <si>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</si>
  <si>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</si>
  <si>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</si>
  <si>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</si>
  <si>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</si>
  <si>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</si>
  <si>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</si>
  <si>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</si>
  <si>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</si>
  <si>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</si>
  <si>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</si>
  <si>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</si>
  <si>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</si>
  <si>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</si>
  <si>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</si>
  <si>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</si>
  <si>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</si>
  <si>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</si>
  <si>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</si>
  <si>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</si>
  <si>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</si>
  <si>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</si>
  <si>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</si>
  <si>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</si>
  <si>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</si>
  <si>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</si>
  <si>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</si>
  <si>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</si>
  <si>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</si>
  <si>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</si>
  <si>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</si>
  <si>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</si>
  <si>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</si>
  <si>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</si>
  <si>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</si>
  <si>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</si>
  <si>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</si>
  <si>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</si>
  <si>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</si>
  <si>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</si>
  <si>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</si>
  <si>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</si>
  <si>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</si>
  <si>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</si>
  <si>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</si>
  <si>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</si>
  <si>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</si>
  <si>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</si>
  <si>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</si>
  <si>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</si>
  <si>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</si>
  <si>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</si>
  <si>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</si>
  <si>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</si>
  <si>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</si>
  <si>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</si>
  <si>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</si>
  <si>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</si>
  <si>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</si>
  <si>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</si>
  <si>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</si>
  <si>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</si>
  <si>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</si>
  <si>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</si>
  <si>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</si>
  <si>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</si>
  <si>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</si>
  <si>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</si>
  <si>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</si>
  <si>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</si>
  <si>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</si>
  <si>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</si>
  <si>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</si>
  <si>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</si>
  <si>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</si>
  <si>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</si>
  <si>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</si>
  <si>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</si>
  <si>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</si>
  <si>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</si>
  <si>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</si>
  <si>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</si>
  <si>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</si>
  <si>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</si>
  <si>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</si>
  <si>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</si>
  <si>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</si>
  <si>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</si>
  <si>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</si>
  <si>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</si>
  <si>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</si>
  <si>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</si>
  <si>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</si>
  <si>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</si>
  <si>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</si>
  <si>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</si>
  <si>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</si>
  <si>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</si>
  <si>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</si>
  <si>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</si>
  <si>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</si>
  <si>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</si>
  <si>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</si>
  <si>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</si>
  <si>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</si>
  <si>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</si>
  <si>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</si>
  <si>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</si>
  <si>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</si>
  <si>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</si>
  <si>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</si>
  <si>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</si>
  <si>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</si>
  <si>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</si>
  <si>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</si>
  <si>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</si>
  <si>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</si>
  <si>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</si>
  <si>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</si>
  <si>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</si>
  <si>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</si>
  <si>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</si>
  <si>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</si>
  <si>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</si>
  <si>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</si>
  <si>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</si>
  <si>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</si>
  <si>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</si>
  <si>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</si>
  <si>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</si>
  <si>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</si>
  <si>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</si>
  <si>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</si>
  <si>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</si>
  <si>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</si>
  <si>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</si>
  <si>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</si>
  <si>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</si>
  <si>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</si>
  <si>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</si>
  <si>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</si>
  <si>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</si>
  <si>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</si>
  <si>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</si>
  <si>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</si>
  <si>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</si>
  <si>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</si>
  <si>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</si>
  <si>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</si>
  <si>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</si>
  <si>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</si>
  <si>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</si>
  <si>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</si>
  <si>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</si>
  <si>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</si>
  <si>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</si>
  <si>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</si>
  <si>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</si>
  <si>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</si>
  <si>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</si>
  <si>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</si>
  <si>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</si>
  <si>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</si>
  <si>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</si>
  <si>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</si>
  <si>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</si>
  <si>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</si>
  <si>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</si>
  <si>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</si>
  <si>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</si>
  <si>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</si>
  <si>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</si>
  <si>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</si>
  <si>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</si>
  <si>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</si>
  <si>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</si>
  <si>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</si>
  <si>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</si>
  <si>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</si>
  <si>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</si>
  <si>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</si>
  <si>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</si>
  <si>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</si>
  <si>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</si>
  <si>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</si>
  <si>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</si>
  <si>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</si>
  <si>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</si>
  <si>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</si>
  <si>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</si>
  <si>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</si>
  <si>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</si>
  <si>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</si>
  <si>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</si>
  <si>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</si>
  <si>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</si>
  <si>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</si>
  <si>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</si>
  <si>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</si>
  <si>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</si>
  <si>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</si>
  <si>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</si>
  <si>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</si>
  <si>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</si>
  <si>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</si>
  <si>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</si>
  <si>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</si>
  <si>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</si>
  <si>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</si>
  <si>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</si>
  <si>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</si>
  <si>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</si>
  <si>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</si>
  <si>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</si>
  <si>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</si>
  <si>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</si>
  <si>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</si>
  <si>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</si>
  <si>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</si>
  <si>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</si>
  <si>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</si>
  <si>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</si>
  <si>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</si>
  <si>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</si>
  <si>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</si>
  <si>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</si>
  <si>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</si>
  <si>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</si>
  <si>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</si>
  <si>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</si>
  <si>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</si>
  <si>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</si>
  <si>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</si>
  <si>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</si>
  <si>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</si>
  <si>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</si>
  <si>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</si>
  <si>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</si>
  <si>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</si>
  <si>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</si>
  <si>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</si>
  <si>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</si>
  <si>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</si>
  <si>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</si>
  <si>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</si>
  <si>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</si>
  <si>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</si>
  <si>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</si>
  <si>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</si>
  <si>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</si>
  <si>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</si>
  <si>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</si>
  <si>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</si>
  <si>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</si>
  <si>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</si>
  <si>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</si>
  <si>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</si>
  <si>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</si>
  <si>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</si>
  <si>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</si>
  <si>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</si>
  <si>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</si>
  <si>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</si>
  <si>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</si>
  <si>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</si>
  <si>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</si>
  <si>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</si>
  <si>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</si>
  <si>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</si>
  <si>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</si>
  <si>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</si>
  <si>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</si>
  <si>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</si>
  <si>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</si>
  <si>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</si>
  <si>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</si>
  <si>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</si>
  <si>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</si>
  <si>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</si>
  <si>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</si>
  <si>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</si>
  <si>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</si>
  <si>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</si>
  <si>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</si>
  <si>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</si>
  <si>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</si>
  <si>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</si>
  <si>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</si>
  <si>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</si>
  <si>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</si>
  <si>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</si>
  <si>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</si>
  <si>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</si>
  <si>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</si>
  <si>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</si>
  <si>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</si>
  <si>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</si>
  <si>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</si>
  <si>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</si>
  <si>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</si>
  <si>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</si>
  <si>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</si>
  <si>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</si>
  <si>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</si>
  <si>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</si>
  <si>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</si>
  <si>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</si>
  <si>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</si>
  <si>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</si>
  <si>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</si>
  <si>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</si>
  <si>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</si>
  <si>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</si>
  <si>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</si>
  <si>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</si>
  <si>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</si>
  <si>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</si>
  <si>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</si>
  <si>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</si>
  <si>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</si>
  <si>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</si>
  <si>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</si>
  <si>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</si>
  <si>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</si>
  <si>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</si>
  <si>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</si>
  <si>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</si>
  <si>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</si>
  <si>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</si>
  <si>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</si>
  <si>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</si>
  <si>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</si>
  <si>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</si>
  <si>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</si>
  <si>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</si>
  <si>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</si>
  <si>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</si>
  <si>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</si>
  <si>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</si>
  <si>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</si>
  <si>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</si>
  <si>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</si>
  <si>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</si>
  <si>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</si>
  <si>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</si>
  <si>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</si>
  <si>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</si>
  <si>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</si>
  <si>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</si>
  <si>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</si>
  <si>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</si>
  <si>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</si>
  <si>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</si>
  <si>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</si>
  <si>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</si>
  <si>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</si>
  <si>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</si>
  <si>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</si>
  <si>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</si>
  <si>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</si>
  <si>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</si>
  <si>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</si>
  <si>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</si>
  <si>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</si>
  <si>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</si>
  <si>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</si>
  <si>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</si>
  <si>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</si>
  <si>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</si>
  <si>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</si>
  <si>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</si>
  <si>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</si>
  <si>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</si>
  <si>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</si>
  <si>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</si>
  <si>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</si>
  <si>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</si>
  <si>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</si>
  <si>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</si>
  <si>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</si>
  <si>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</si>
  <si>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</si>
  <si>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</si>
  <si>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</si>
  <si>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</si>
  <si>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</si>
  <si>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</si>
  <si>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</si>
  <si>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</si>
  <si>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</si>
  <si>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</si>
  <si>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</si>
  <si>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</si>
  <si>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</si>
  <si>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</si>
  <si>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</si>
  <si>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</si>
  <si>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</si>
  <si>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</si>
  <si>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</si>
  <si>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</si>
  <si>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</si>
  <si>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</si>
  <si>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</si>
  <si>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</si>
  <si>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</si>
  <si>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</si>
  <si>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</si>
  <si>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</si>
  <si>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</si>
  <si>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</si>
  <si>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</si>
  <si>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</si>
  <si>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</si>
  <si>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</si>
  <si>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</si>
  <si>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</si>
  <si>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</si>
  <si>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</si>
  <si>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</si>
  <si>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</si>
  <si>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</si>
  <si>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</si>
  <si>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</si>
  <si>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</si>
  <si>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</si>
  <si>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</si>
  <si>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</si>
  <si>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</si>
  <si>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</si>
  <si>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</si>
  <si>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</si>
  <si>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</si>
  <si>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</si>
  <si>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</si>
  <si>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</si>
  <si>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</si>
  <si>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</si>
  <si>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</si>
  <si>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</si>
  <si>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</si>
  <si>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</si>
  <si>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</si>
  <si>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</si>
  <si>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</si>
  <si>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</si>
  <si>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</si>
  <si>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</si>
  <si>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</si>
  <si>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</si>
  <si>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</si>
  <si>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</si>
  <si>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</si>
  <si>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</si>
  <si>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</si>
  <si>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</si>
  <si>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</si>
  <si>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</si>
  <si>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</si>
  <si>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</si>
  <si>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</si>
  <si>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</si>
  <si>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</si>
  <si>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</si>
  <si>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</si>
  <si>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</si>
  <si>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</si>
  <si>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</si>
  <si>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</si>
  <si>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</si>
  <si>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</si>
  <si>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</si>
  <si>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</si>
  <si>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</si>
  <si>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</si>
  <si>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</si>
  <si>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</si>
  <si>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</si>
  <si>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</si>
  <si>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</si>
  <si>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</si>
  <si>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</si>
  <si>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</si>
  <si>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</si>
  <si>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</si>
  <si>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</si>
  <si>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</si>
  <si>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</si>
  <si>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</si>
  <si>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</si>
  <si>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</si>
  <si>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</si>
  <si>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</si>
  <si>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</si>
  <si>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</si>
  <si>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</si>
  <si>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</si>
  <si>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</si>
  <si>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</si>
  <si>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</si>
  <si>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</si>
  <si>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</si>
  <si>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</si>
  <si>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</si>
  <si>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</si>
  <si>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</si>
  <si>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</si>
  <si>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</si>
  <si>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</si>
  <si>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</si>
  <si>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</si>
  <si>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</si>
  <si>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</si>
  <si>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</si>
  <si>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</si>
  <si>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</si>
  <si>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</si>
  <si>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</si>
  <si>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</si>
  <si>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</si>
  <si>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</si>
  <si>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</si>
  <si>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</si>
  <si>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</si>
  <si>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</si>
  <si>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</si>
  <si>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</si>
  <si>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</si>
  <si>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</si>
  <si>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</si>
  <si>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</si>
  <si>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</si>
  <si>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</si>
  <si>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</si>
  <si>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</si>
  <si>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</si>
  <si>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</si>
  <si>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</si>
  <si>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</si>
  <si>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</si>
  <si>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</si>
  <si>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</si>
  <si>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</si>
  <si>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</si>
  <si>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</si>
  <si>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</si>
  <si>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</si>
  <si>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</si>
  <si>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</si>
  <si>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</si>
  <si>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</si>
  <si>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</si>
  <si>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</si>
  <si>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</si>
  <si>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</si>
  <si>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</si>
  <si>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</si>
  <si>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</si>
  <si>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</si>
  <si>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</si>
  <si>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</si>
  <si>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</si>
  <si>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</si>
  <si>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</si>
  <si>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</si>
  <si>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</si>
  <si>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</si>
  <si>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</si>
  <si>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</si>
  <si>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</si>
  <si>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</si>
  <si>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</si>
  <si>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</si>
  <si>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</si>
  <si>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</si>
  <si>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</si>
  <si>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</si>
  <si>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</si>
  <si>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</si>
  <si>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</si>
  <si>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</si>
  <si>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</si>
  <si>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</si>
  <si>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</si>
  <si>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</si>
  <si>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</si>
  <si>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</si>
  <si>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</si>
  <si>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</si>
  <si>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</si>
  <si>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</si>
  <si>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</si>
  <si>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</si>
  <si>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</si>
  <si>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</si>
  <si>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</si>
  <si>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</si>
  <si>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</si>
  <si>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</si>
  <si>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</si>
  <si>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</si>
  <si>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</si>
  <si>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</si>
  <si>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</si>
  <si>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</si>
  <si>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</si>
  <si>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</si>
  <si>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</si>
  <si>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</si>
  <si>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</si>
  <si>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</si>
  <si>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</si>
  <si>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</si>
  <si>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</si>
  <si>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</si>
  <si>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</si>
  <si>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</si>
  <si>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</si>
  <si>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</si>
  <si>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</si>
  <si>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</si>
  <si>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</si>
  <si>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</si>
  <si>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</si>
  <si>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</si>
  <si>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</si>
  <si>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</si>
  <si>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</si>
  <si>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</si>
  <si>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</si>
  <si>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</si>
  <si>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</si>
  <si>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</si>
  <si>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</si>
  <si>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</si>
  <si>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</si>
  <si>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</si>
  <si>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</si>
  <si>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</si>
  <si>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</si>
  <si>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</si>
  <si>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</si>
  <si>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</si>
  <si>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</si>
  <si>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</si>
  <si>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</si>
  <si>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</si>
  <si>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</si>
  <si>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</si>
  <si>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</si>
  <si>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</si>
  <si>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</si>
  <si>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</si>
  <si>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</si>
  <si>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</si>
  <si>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</si>
  <si>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</si>
  <si>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</si>
  <si>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</si>
  <si>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</si>
  <si>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</si>
  <si>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</si>
  <si>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</si>
  <si>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</si>
  <si>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</si>
  <si>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</si>
  <si>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</si>
  <si>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</si>
  <si>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</si>
  <si>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</si>
  <si>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</si>
  <si>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</si>
  <si>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</si>
  <si>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</si>
  <si>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</si>
  <si>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</si>
  <si>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</si>
  <si>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</si>
  <si>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</si>
  <si>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</si>
  <si>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</si>
  <si>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</si>
  <si>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</si>
  <si>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</si>
  <si>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</si>
  <si>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</si>
  <si>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</si>
  <si>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</si>
  <si>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</si>
  <si>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</si>
  <si>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</si>
  <si>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</si>
  <si>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</si>
  <si>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</si>
  <si>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</si>
  <si>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</si>
  <si>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</si>
  <si>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</si>
  <si>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</si>
  <si>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</si>
  <si>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</si>
  <si>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</si>
  <si>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</si>
  <si>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</si>
  <si>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</si>
  <si>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</si>
  <si>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</si>
  <si>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</si>
  <si>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</si>
  <si>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</si>
  <si>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</si>
  <si>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</si>
  <si>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</si>
  <si>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</si>
  <si>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</si>
  <si>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</si>
  <si>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</si>
  <si>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</si>
  <si>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</si>
  <si>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</si>
  <si>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</si>
  <si>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</si>
  <si>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</si>
  <si>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</si>
  <si>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</si>
  <si>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</si>
  <si>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</si>
  <si>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</si>
  <si>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</si>
  <si>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</si>
  <si>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</si>
  <si>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</si>
  <si>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</si>
  <si>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</si>
  <si>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</si>
  <si>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</si>
  <si>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</si>
  <si>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</si>
  <si>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</si>
  <si>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</si>
  <si>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</si>
  <si>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</si>
  <si>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</si>
  <si>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</si>
  <si>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</si>
  <si>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</si>
  <si>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</si>
  <si>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</si>
  <si>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</si>
  <si>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</si>
  <si>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</si>
  <si>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</si>
  <si>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</si>
  <si>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</si>
  <si>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</si>
  <si>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</si>
  <si>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</si>
  <si>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</si>
  <si>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</si>
  <si>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</si>
  <si>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</si>
  <si>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</si>
  <si>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</si>
  <si>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</si>
  <si>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</si>
  <si>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</si>
  <si>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</si>
  <si>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</si>
  <si>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</si>
  <si>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</si>
  <si>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</si>
  <si>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</si>
  <si>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</si>
  <si>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</si>
  <si>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</si>
  <si>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</si>
  <si>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</si>
  <si>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</si>
  <si>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</si>
  <si>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</si>
  <si>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</si>
  <si>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</si>
  <si>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</si>
  <si>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</si>
  <si>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</si>
  <si>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</si>
  <si>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</si>
  <si>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</si>
  <si>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</si>
  <si>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</si>
  <si>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</si>
  <si>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</si>
  <si>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</si>
  <si>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</si>
  <si>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</si>
  <si>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</si>
  <si>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</si>
  <si>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</si>
  <si>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</si>
  <si>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</si>
  <si>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</si>
  <si>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</si>
  <si>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</si>
  <si>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</si>
  <si>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</si>
  <si>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</si>
  <si>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</si>
  <si>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</si>
  <si>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</si>
  <si>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</si>
  <si>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</si>
  <si>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</si>
  <si>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</si>
  <si>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</si>
  <si>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</si>
  <si>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</si>
  <si>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</si>
  <si>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</si>
  <si>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</si>
  <si>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</si>
  <si>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</si>
  <si>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</si>
  <si>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</si>
  <si>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</si>
  <si>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</si>
  <si>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</si>
  <si>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</si>
  <si>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</si>
  <si>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</si>
  <si>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</si>
  <si>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</si>
  <si>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</si>
  <si>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</si>
  <si>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</si>
  <si>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</si>
  <si>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</si>
  <si>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</si>
  <si>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</si>
  <si>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</si>
  <si>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</si>
  <si>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</si>
  <si>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</si>
  <si>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</si>
  <si>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</si>
  <si>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</si>
  <si>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</si>
  <si>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</si>
  <si>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</si>
  <si>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</si>
  <si>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</si>
  <si>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</si>
  <si>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</si>
  <si>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</si>
  <si>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</si>
  <si>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</si>
  <si>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</si>
  <si>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</si>
  <si>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</si>
  <si>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</si>
  <si>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</si>
  <si>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</si>
  <si>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</si>
  <si>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</si>
  <si>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</si>
  <si>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</si>
  <si>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</si>
  <si>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</si>
  <si>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</si>
  <si>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</si>
  <si>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</si>
  <si>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</si>
  <si>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</si>
  <si>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</si>
  <si>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</si>
  <si>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</si>
  <si>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</si>
  <si>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</si>
  <si>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</si>
  <si>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</si>
  <si>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</si>
  <si>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</si>
  <si>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</si>
  <si>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</si>
  <si>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</si>
  <si>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</si>
  <si>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</si>
  <si>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</si>
  <si>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</si>
  <si>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</si>
  <si>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</si>
  <si>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</si>
  <si>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</si>
  <si>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</si>
  <si>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</si>
  <si>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</si>
  <si>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</si>
  <si>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</si>
  <si>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</si>
  <si>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</si>
  <si>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</si>
  <si>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</si>
  <si>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</si>
  <si>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</si>
  <si>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</si>
  <si>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</si>
  <si>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</si>
  <si>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</si>
  <si>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</si>
  <si>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</si>
  <si>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</si>
  <si>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</si>
  <si>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</si>
  <si>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</si>
  <si>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</si>
  <si>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</si>
  <si>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</si>
  <si>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</si>
  <si>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</si>
  <si>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</si>
  <si>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</si>
  <si>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</si>
  <si>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</si>
  <si>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</si>
  <si>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</si>
  <si>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</si>
  <si>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</si>
  <si>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</si>
  <si>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</si>
  <si>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</si>
  <si>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</si>
  <si>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</si>
  <si>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</si>
  <si>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</si>
  <si>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</si>
  <si>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</si>
  <si>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</si>
  <si>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</si>
  <si>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</si>
  <si>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</si>
  <si>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</si>
  <si>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</si>
  <si>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</si>
  <si>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</si>
  <si>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</si>
  <si>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</si>
  <si>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</si>
  <si>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</si>
  <si>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</si>
  <si>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</si>
  <si>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</si>
  <si>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</si>
  <si>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</si>
  <si>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</si>
  <si>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</si>
  <si>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</si>
  <si>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</si>
  <si>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</si>
  <si>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</si>
  <si>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</si>
  <si>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</si>
  <si>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</si>
  <si>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</si>
  <si>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</si>
  <si>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</si>
  <si>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</si>
  <si>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</si>
  <si>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</si>
  <si>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</si>
  <si>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</si>
  <si>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</si>
  <si>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</si>
  <si>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</si>
  <si>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</si>
  <si>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</si>
  <si>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</si>
  <si>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</si>
  <si>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</si>
  <si>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</si>
  <si>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</si>
  <si>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</si>
  <si>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</si>
  <si>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</si>
  <si>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</si>
  <si>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</si>
  <si>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</si>
  <si>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</si>
  <si>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</si>
  <si>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</si>
  <si>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</si>
  <si>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</si>
  <si>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</si>
  <si>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</si>
  <si>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</si>
  <si>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</si>
  <si>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</si>
  <si>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</si>
  <si>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</si>
  <si>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</si>
  <si>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</si>
  <si>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</si>
  <si>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</si>
  <si>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</si>
  <si>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</si>
  <si>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</si>
  <si>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</si>
  <si>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</si>
  <si>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</si>
  <si>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</si>
  <si>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</si>
  <si>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</si>
  <si>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</si>
  <si>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</si>
  <si>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</si>
  <si>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</si>
  <si>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</si>
  <si>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</si>
  <si>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</si>
  <si>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</si>
  <si>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</si>
  <si>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</si>
  <si>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</si>
  <si>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</si>
  <si>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</si>
  <si>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</si>
  <si>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</si>
  <si>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</si>
  <si>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</si>
  <si>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</si>
  <si>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</si>
  <si>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</si>
  <si>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</si>
  <si>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</si>
  <si>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</si>
  <si>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</si>
  <si>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</si>
  <si>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</si>
  <si>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</si>
  <si>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</si>
  <si>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</si>
  <si>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</si>
  <si>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</si>
  <si>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</si>
  <si>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</si>
  <si>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</si>
  <si>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</si>
  <si>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</si>
  <si>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</si>
  <si>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</si>
  <si>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</si>
  <si>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</si>
  <si>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</si>
  <si>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</si>
  <si>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</si>
  <si>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</si>
  <si>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</si>
  <si>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</si>
  <si>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</si>
  <si>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</si>
  <si>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</si>
  <si>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</si>
  <si>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</si>
  <si>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</si>
  <si>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</si>
  <si>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</si>
  <si>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</si>
  <si>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</si>
  <si>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</si>
  <si>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</si>
  <si>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</si>
  <si>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</si>
  <si>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</si>
  <si>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</si>
  <si>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</si>
  <si>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</si>
  <si>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</si>
  <si>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</si>
  <si>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</si>
  <si>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</si>
  <si>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</si>
  <si>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</si>
  <si>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</si>
  <si>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</si>
  <si>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</si>
  <si>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</si>
  <si>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</si>
  <si>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</si>
  <si>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</si>
  <si>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</si>
  <si>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</si>
  <si>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</si>
  <si>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</si>
  <si>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</si>
  <si>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</si>
  <si>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</si>
  <si>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</si>
  <si>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</si>
  <si>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</si>
  <si>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</si>
  <si>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</si>
  <si>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</si>
  <si>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</si>
  <si>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</si>
  <si>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</si>
  <si>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</si>
  <si>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</si>
  <si>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</si>
  <si>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</si>
  <si>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</si>
  <si>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</si>
  <si>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</si>
  <si>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</si>
  <si>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</si>
  <si>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</si>
  <si>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</si>
  <si>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</si>
  <si>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</si>
  <si>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</si>
  <si>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</si>
  <si>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</si>
  <si>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</si>
  <si>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</si>
  <si>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</si>
  <si>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</si>
  <si>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</si>
  <si>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</si>
  <si>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</si>
  <si>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</si>
  <si>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</si>
  <si>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</si>
  <si>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</si>
  <si>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</si>
  <si>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</si>
  <si>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</si>
  <si>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</si>
  <si>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</si>
  <si>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</si>
  <si>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</si>
  <si>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</si>
  <si>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</si>
  <si>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</si>
  <si>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</si>
  <si>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</si>
  <si>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</si>
  <si>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</si>
  <si>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</si>
  <si>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</si>
  <si>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</si>
  <si>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</si>
  <si>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</si>
  <si>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</si>
  <si>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</si>
  <si>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</si>
  <si>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</si>
  <si>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</si>
  <si>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</si>
  <si>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</si>
  <si>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</si>
  <si>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</si>
  <si>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</si>
  <si>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</si>
  <si>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</si>
  <si>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</si>
  <si>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</si>
  <si>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</si>
  <si>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</si>
  <si>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</si>
  <si>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</si>
  <si>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</si>
  <si>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</si>
  <si>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</si>
  <si>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</si>
  <si>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</si>
  <si>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</si>
  <si>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</si>
  <si>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</si>
  <si>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</si>
  <si>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</si>
  <si>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</si>
  <si>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</si>
  <si>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</si>
  <si>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</si>
  <si>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</si>
  <si>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</si>
  <si>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</si>
  <si>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</si>
  <si>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</si>
  <si>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</si>
  <si>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</si>
  <si>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</si>
  <si>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</si>
  <si>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</si>
  <si>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</si>
  <si>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</si>
  <si>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</si>
  <si>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</si>
  <si>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</si>
  <si>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</si>
  <si>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</si>
  <si>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</si>
  <si>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</si>
  <si>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</si>
  <si>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</si>
  <si>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</si>
  <si>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</si>
  <si>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</si>
  <si>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</si>
  <si>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</si>
  <si>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</si>
  <si>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</si>
  <si>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</si>
  <si>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</si>
  <si>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</si>
  <si>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</si>
  <si>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</si>
  <si>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</si>
  <si>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</si>
  <si>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</si>
  <si>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</si>
  <si>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</si>
  <si>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</si>
  <si>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</si>
  <si>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</si>
  <si>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</si>
  <si>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</si>
  <si>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</si>
  <si>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</si>
  <si>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</si>
  <si>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</si>
  <si>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</si>
  <si>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</si>
  <si>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</si>
  <si>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</si>
  <si>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</si>
  <si>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</si>
  <si>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</si>
  <si>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</si>
  <si>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</si>
  <si>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</si>
  <si>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</si>
  <si>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</si>
  <si>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</si>
  <si>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</si>
  <si>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</si>
  <si>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</si>
  <si>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</si>
  <si>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</si>
  <si>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</si>
  <si>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</si>
  <si>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</si>
  <si>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</si>
  <si>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</si>
  <si>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</si>
  <si>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</si>
  <si>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</si>
  <si>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</si>
  <si>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</si>
  <si>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</si>
  <si>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</si>
  <si>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</si>
  <si>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</si>
  <si>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</si>
  <si>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</si>
  <si>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</si>
  <si>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</si>
  <si>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</si>
  <si>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</si>
  <si>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</si>
  <si>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</si>
  <si>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</si>
  <si>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</si>
  <si>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</si>
  <si>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</si>
  <si>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</si>
  <si>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</si>
  <si>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</si>
  <si>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</si>
  <si>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</si>
  <si>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</si>
  <si>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</si>
  <si>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</si>
  <si>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</si>
  <si>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</si>
  <si>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</si>
  <si>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</si>
  <si>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</si>
  <si>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</si>
  <si>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</si>
  <si>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</si>
  <si>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</si>
  <si>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</si>
  <si>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</si>
  <si>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</si>
  <si>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</si>
  <si>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</si>
  <si>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</si>
  <si>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</si>
  <si>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</si>
  <si>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</si>
  <si>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</si>
  <si>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</si>
  <si>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</si>
  <si>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</si>
  <si>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</si>
  <si>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</si>
  <si>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</si>
  <si>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</si>
  <si>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</si>
  <si>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</si>
  <si>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</si>
  <si>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</si>
  <si>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</si>
  <si>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</si>
  <si>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</si>
  <si>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</si>
  <si>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</si>
  <si>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</si>
  <si>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</si>
  <si>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</si>
  <si>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</si>
  <si>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</si>
  <si>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</si>
  <si>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</si>
  <si>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</si>
  <si>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</si>
  <si>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</si>
  <si>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</si>
  <si>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</si>
  <si>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</si>
  <si>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</si>
  <si>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</si>
  <si>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</si>
  <si>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</si>
  <si>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</si>
  <si>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</si>
  <si>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</si>
  <si>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</si>
  <si>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</si>
  <si>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</si>
  <si>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</si>
  <si>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</si>
  <si>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</si>
  <si>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</si>
  <si>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</si>
  <si>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</si>
  <si>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</si>
  <si>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</si>
  <si>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</si>
  <si>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</si>
  <si>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</si>
  <si>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</si>
  <si>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</si>
  <si>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</si>
  <si>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</si>
  <si>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</si>
  <si>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</si>
  <si>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</si>
  <si>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</si>
  <si>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</si>
  <si>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</si>
  <si>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</si>
  <si>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</si>
  <si>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</si>
  <si>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</si>
  <si>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</si>
  <si>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</si>
  <si>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</si>
  <si>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</si>
  <si>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</si>
  <si>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</si>
  <si>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</si>
  <si>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</si>
  <si>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</si>
  <si>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</si>
  <si>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</si>
  <si>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</si>
  <si>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</si>
  <si>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</si>
  <si>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</si>
  <si>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</si>
  <si>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</si>
  <si>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</si>
  <si>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</si>
  <si>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</si>
  <si>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</si>
  <si>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</si>
  <si>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</si>
  <si>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</si>
  <si>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</si>
  <si>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</si>
  <si>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</si>
  <si>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</si>
  <si>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</si>
  <si>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</si>
  <si>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</si>
  <si>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</si>
  <si>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</si>
  <si>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</si>
  <si>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</si>
  <si>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</si>
  <si>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</si>
  <si>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</si>
  <si>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</si>
  <si>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</si>
  <si>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</si>
  <si>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</si>
  <si>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</si>
  <si>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</si>
  <si>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</si>
  <si>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</si>
  <si>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</si>
  <si>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</si>
  <si>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</si>
  <si>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</si>
  <si>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</si>
  <si>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</si>
  <si>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</si>
  <si>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</si>
  <si>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</si>
  <si>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</si>
  <si>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</si>
  <si>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</si>
  <si>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</si>
  <si>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</si>
  <si>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</si>
  <si>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</si>
  <si>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</si>
  <si>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</si>
  <si>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</si>
  <si>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</si>
  <si>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</si>
  <si>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</si>
  <si>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</si>
  <si>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</si>
  <si>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</si>
  <si>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</si>
  <si>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</si>
  <si>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</si>
  <si>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</si>
  <si>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</si>
  <si>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</si>
  <si>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</si>
  <si>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</si>
  <si>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</si>
  <si>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</si>
  <si>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</si>
  <si>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</si>
  <si>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</si>
  <si>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</si>
  <si>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</si>
  <si>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</si>
  <si>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</si>
  <si>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</si>
  <si>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</si>
  <si>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</si>
  <si>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</si>
  <si>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</si>
  <si>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</si>
  <si>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</si>
  <si>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</si>
  <si>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</si>
  <si>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</si>
  <si>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</si>
  <si>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</si>
  <si>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</si>
  <si>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</si>
  <si>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</si>
  <si>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</si>
  <si>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</si>
  <si>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</si>
  <si>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</si>
  <si>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</si>
  <si>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</si>
  <si>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</si>
  <si>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</si>
  <si>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</si>
  <si>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</si>
  <si>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</si>
  <si>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</si>
  <si>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</si>
  <si>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</si>
  <si>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</si>
  <si>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</si>
  <si>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</si>
  <si>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</si>
  <si>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</si>
  <si>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</si>
  <si>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</si>
  <si>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</si>
  <si>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</si>
  <si>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</si>
  <si>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</si>
  <si>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</si>
  <si>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</si>
  <si>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</si>
  <si>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</si>
  <si>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</si>
  <si>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</si>
  <si>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</si>
  <si>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</si>
  <si>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</si>
  <si>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</si>
  <si>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</si>
  <si>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</si>
  <si>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</si>
  <si>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</si>
  <si>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</si>
  <si>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</si>
  <si>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</si>
  <si>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</si>
  <si>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</si>
  <si>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</si>
  <si>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</si>
  <si>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</si>
  <si>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</si>
  <si>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</si>
  <si>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</si>
  <si>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</si>
  <si>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</si>
  <si>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</si>
  <si>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</si>
  <si>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</si>
  <si>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</si>
  <si>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</si>
  <si>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</si>
  <si>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</si>
  <si>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</si>
  <si>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</si>
  <si>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</si>
  <si>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</si>
  <si>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</si>
  <si>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</si>
  <si>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</si>
  <si>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</si>
  <si>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</si>
  <si>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</si>
  <si>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</si>
  <si>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</si>
  <si>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</si>
  <si>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</si>
  <si>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</si>
  <si>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</si>
  <si>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</si>
  <si>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</si>
  <si>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</si>
  <si>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</si>
  <si>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</si>
  <si>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</si>
  <si>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</si>
  <si>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</si>
  <si>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</si>
  <si>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</si>
  <si>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</si>
  <si>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</si>
  <si>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</si>
  <si>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</si>
  <si>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</si>
  <si>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</si>
  <si>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</si>
  <si>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</si>
  <si>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</si>
  <si>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</si>
  <si>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</si>
  <si>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</si>
  <si>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</si>
  <si>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</si>
  <si>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</si>
  <si>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</si>
  <si>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</si>
  <si>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</si>
  <si>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</si>
  <si>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</si>
  <si>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</si>
  <si>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</si>
  <si>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</si>
  <si>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</si>
  <si>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</si>
  <si>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</si>
  <si>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</si>
  <si>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</si>
  <si>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</si>
  <si>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</si>
  <si>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</si>
  <si>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</si>
  <si>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</si>
  <si>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</si>
  <si>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</si>
  <si>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</si>
  <si>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</si>
  <si>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</si>
  <si>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</si>
  <si>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</si>
  <si>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</si>
  <si>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</si>
  <si>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</si>
  <si>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</si>
  <si>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</si>
  <si>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</si>
  <si>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</si>
  <si>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</si>
  <si>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</si>
  <si>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</si>
  <si>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</si>
  <si>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</si>
  <si>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</si>
  <si>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</si>
  <si>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</si>
  <si>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</si>
  <si>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</si>
  <si>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</si>
  <si>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</si>
  <si>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</si>
  <si>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</si>
  <si>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</si>
  <si>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</si>
  <si>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</si>
  <si>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</si>
  <si>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</si>
  <si>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</si>
  <si>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</si>
  <si>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</si>
  <si>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</si>
  <si>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</si>
  <si>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</si>
  <si>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</si>
  <si>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</si>
  <si>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</si>
  <si>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</si>
  <si>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</si>
  <si>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</si>
  <si>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</si>
  <si>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</si>
  <si>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</si>
  <si>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</si>
  <si>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</si>
  <si>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</si>
  <si>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</si>
  <si>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</si>
  <si>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</si>
  <si>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</si>
  <si>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</si>
  <si>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</si>
  <si>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</si>
  <si>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</si>
  <si>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</si>
  <si>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</si>
  <si>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</si>
  <si>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</si>
  <si>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</si>
  <si>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</si>
  <si>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</si>
  <si>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</si>
  <si>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</si>
  <si>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</si>
  <si>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</si>
  <si>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</si>
  <si>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</si>
  <si>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</si>
  <si>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</si>
  <si>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</si>
  <si>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</si>
  <si>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</si>
  <si>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</si>
  <si>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</si>
  <si>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</si>
  <si>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</si>
  <si>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</si>
  <si>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</si>
  <si>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</si>
  <si>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</si>
  <si>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</si>
  <si>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</si>
  <si>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</si>
  <si>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</si>
  <si>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</si>
  <si>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</si>
  <si>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</si>
  <si>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</si>
  <si>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</si>
  <si>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</si>
  <si>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</si>
  <si>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</si>
  <si>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</si>
  <si>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</si>
  <si>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</si>
  <si>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</si>
  <si>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</si>
  <si>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</si>
  <si>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</si>
  <si>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</si>
  <si>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</si>
  <si>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</si>
  <si>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</si>
  <si>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</si>
  <si>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</si>
  <si>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</si>
  <si>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</si>
  <si>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</si>
  <si>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</si>
  <si>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</si>
  <si>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</si>
  <si>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</si>
  <si>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</si>
  <si>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</si>
  <si>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</si>
  <si>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</si>
  <si>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</si>
  <si>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</si>
  <si>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</si>
  <si>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</si>
  <si>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</si>
  <si>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</si>
  <si>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</si>
  <si>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</si>
  <si>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</si>
  <si>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</si>
  <si>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</si>
  <si>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</si>
  <si>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</si>
  <si>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</si>
  <si>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</si>
  <si>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</si>
  <si>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</si>
  <si>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</si>
  <si>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</si>
  <si>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</si>
  <si>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</si>
  <si>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</si>
  <si>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</si>
  <si>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</si>
  <si>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</si>
  <si>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</si>
  <si>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</si>
  <si>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</si>
  <si>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</si>
  <si>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</si>
  <si>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</si>
  <si>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</si>
  <si>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</si>
  <si>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</si>
  <si>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</si>
  <si>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</si>
  <si>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</si>
  <si>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</si>
  <si>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</si>
  <si>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</si>
  <si>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</si>
  <si>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</si>
  <si>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</si>
  <si>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</si>
  <si>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</si>
  <si>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</si>
  <si>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</si>
  <si>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</si>
  <si>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</si>
  <si>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</si>
  <si>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</si>
  <si>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</si>
  <si>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</si>
  <si>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</si>
  <si>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</si>
  <si>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</si>
  <si>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</si>
  <si>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</si>
  <si>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</si>
  <si>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</si>
  <si>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</si>
  <si>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</si>
  <si>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</si>
  <si>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</si>
  <si>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</si>
  <si>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</si>
  <si>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</si>
  <si>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</si>
  <si>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</si>
  <si>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</si>
  <si>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</si>
  <si>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</si>
  <si>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</si>
  <si>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</si>
  <si>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</si>
  <si>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</si>
  <si>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</si>
  <si>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</si>
  <si>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</si>
  <si>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</si>
  <si>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</si>
  <si>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</si>
  <si>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</si>
  <si>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</si>
  <si>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</si>
  <si>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</si>
  <si>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</si>
  <si>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</si>
  <si>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</si>
  <si>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</si>
  <si>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</si>
  <si>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</si>
  <si>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</si>
  <si>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</si>
  <si>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</si>
  <si>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</si>
  <si>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</si>
  <si>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</si>
  <si>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</si>
  <si>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</si>
  <si>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</si>
  <si>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</si>
  <si>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</si>
  <si>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</si>
  <si>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</si>
  <si>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</si>
  <si>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</si>
  <si>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</si>
  <si>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</si>
  <si>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</si>
  <si>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</si>
  <si>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</si>
  <si>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</si>
  <si>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</si>
  <si>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</si>
  <si>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</si>
  <si>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</si>
  <si>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</si>
  <si>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</si>
  <si>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</si>
  <si>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</si>
  <si>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</si>
  <si>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</si>
  <si>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</si>
  <si>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</si>
  <si>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</si>
  <si>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</si>
  <si>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</si>
  <si>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</si>
  <si>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</si>
  <si>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</si>
  <si>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</si>
  <si>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</si>
  <si>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</si>
  <si>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</si>
  <si>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</si>
  <si>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</si>
  <si>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</si>
  <si>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</si>
  <si>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</si>
  <si>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</si>
  <si>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</si>
  <si>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</si>
  <si>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</si>
  <si>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</si>
  <si>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</si>
  <si>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</si>
  <si>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</si>
  <si>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</si>
  <si>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</si>
  <si>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</si>
  <si>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</si>
  <si>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</si>
  <si>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</si>
  <si>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</si>
  <si>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</si>
  <si>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</si>
  <si>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</si>
  <si>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</si>
  <si>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</si>
  <si>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</si>
  <si>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</si>
  <si>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</si>
  <si>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</si>
  <si>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</si>
  <si>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</si>
  <si>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</si>
  <si>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</si>
  <si>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</si>
  <si>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</si>
  <si>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</si>
  <si>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</si>
  <si>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</si>
  <si>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</si>
  <si>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</si>
  <si>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</si>
  <si>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</si>
  <si>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</si>
  <si>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</si>
  <si>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</si>
  <si>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</si>
  <si>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</si>
  <si>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</si>
  <si>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</si>
  <si>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</si>
  <si>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</si>
  <si>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</si>
  <si>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</si>
  <si>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</si>
  <si>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</si>
  <si>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</si>
  <si>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</si>
  <si>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</si>
  <si>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</si>
  <si>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</si>
  <si>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</si>
  <si>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</si>
  <si>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</si>
  <si>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</si>
  <si>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</si>
  <si>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</si>
  <si>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</si>
  <si>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</si>
  <si>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</si>
  <si>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</si>
  <si>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</si>
  <si>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</si>
  <si>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</si>
  <si>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</si>
  <si>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</si>
  <si>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</si>
  <si>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</si>
  <si>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</si>
  <si>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</si>
  <si>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</si>
  <si>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</si>
  <si>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</si>
  <si>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</si>
  <si>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</si>
  <si>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</si>
  <si>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</si>
  <si>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</si>
  <si>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</si>
  <si>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</si>
  <si>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</si>
  <si>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</si>
  <si>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</si>
  <si>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</si>
  <si>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</si>
  <si>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</si>
  <si>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</si>
  <si>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</si>
  <si>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</si>
  <si>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</si>
  <si>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</si>
  <si>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</si>
  <si>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</si>
  <si>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</si>
  <si>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</si>
  <si>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</si>
  <si>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</si>
  <si>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</si>
  <si>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</si>
  <si>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</si>
  <si>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</si>
  <si>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</si>
  <si>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</si>
  <si>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</si>
  <si>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</si>
  <si>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</si>
  <si>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</si>
  <si>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</si>
  <si>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</si>
  <si>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</si>
  <si>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</si>
  <si>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</si>
  <si>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</si>
  <si>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</si>
  <si>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</si>
  <si>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</si>
  <si>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</si>
  <si>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</si>
  <si>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</si>
  <si>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</si>
  <si>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</si>
  <si>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</si>
  <si>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</si>
  <si>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</si>
  <si>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</si>
  <si>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</si>
  <si>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</si>
  <si>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</si>
  <si>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</si>
  <si>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</si>
  <si>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</si>
  <si>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</si>
  <si>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</si>
  <si>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</si>
  <si>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</si>
  <si>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</si>
  <si>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</si>
  <si>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</si>
  <si>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</si>
  <si>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</si>
  <si>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</si>
  <si>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</si>
  <si>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</si>
  <si>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</si>
  <si>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</si>
  <si>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</si>
  <si>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</si>
  <si>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</si>
  <si>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</si>
  <si>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</si>
  <si>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</si>
  <si>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</si>
  <si>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</si>
  <si>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</si>
  <si>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</si>
  <si>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</si>
  <si>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</si>
  <si>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</si>
  <si>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</si>
  <si>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</si>
  <si>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</si>
  <si>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</si>
  <si>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</si>
  <si>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</si>
  <si>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</si>
  <si>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</si>
  <si>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</si>
  <si>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</si>
  <si>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</si>
  <si>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</si>
  <si>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</si>
  <si>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</si>
  <si>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</si>
  <si>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</si>
  <si>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</si>
  <si>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</si>
  <si>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</si>
  <si>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</si>
  <si>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</si>
  <si>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</si>
  <si>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</si>
  <si>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</si>
  <si>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</si>
  <si>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</si>
  <si>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</si>
  <si>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</si>
  <si>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</si>
  <si>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</si>
  <si>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</si>
  <si>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</si>
  <si>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</si>
  <si>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</si>
  <si>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</si>
  <si>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</si>
  <si>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</si>
  <si>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</si>
  <si>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</si>
  <si>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</si>
  <si>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</si>
  <si>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</si>
  <si>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</si>
  <si>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</si>
  <si>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</si>
  <si>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</si>
  <si>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</si>
  <si>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</si>
  <si>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</si>
  <si>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</si>
  <si>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</si>
  <si>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</si>
  <si>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</si>
  <si>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</si>
  <si>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</si>
  <si>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</si>
  <si>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</si>
  <si>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</si>
  <si>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</si>
  <si>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</si>
  <si>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</si>
  <si>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</si>
  <si>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</si>
  <si>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</si>
  <si>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</si>
  <si>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</si>
  <si>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</si>
  <si>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</si>
  <si>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</si>
  <si>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</si>
  <si>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</si>
  <si>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</si>
  <si>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</si>
  <si>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</si>
  <si>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</si>
  <si>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</si>
  <si>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</si>
  <si>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</si>
  <si>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</si>
  <si>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</si>
  <si>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</si>
  <si>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</si>
  <si>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</si>
  <si>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</si>
  <si>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</si>
  <si>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</si>
  <si>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</si>
  <si>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</si>
  <si>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</si>
  <si>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</si>
  <si>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</si>
  <si>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</si>
  <si>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</si>
  <si>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</si>
  <si>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</si>
  <si>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</si>
  <si>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</si>
  <si>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</si>
  <si>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</si>
  <si>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</si>
  <si>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</si>
  <si>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</si>
  <si>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</si>
  <si>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</si>
  <si>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</si>
  <si>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</si>
  <si>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</si>
  <si>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</si>
  <si>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</si>
  <si>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</si>
  <si>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</si>
  <si>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</si>
  <si>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</si>
  <si>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</si>
  <si>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</si>
  <si>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</si>
  <si>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</si>
  <si>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</si>
  <si>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</si>
  <si>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</si>
  <si>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</si>
  <si>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</si>
  <si>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</si>
  <si>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</si>
  <si>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</si>
  <si>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</si>
  <si>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</si>
  <si>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</si>
  <si>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</si>
  <si>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</si>
  <si>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</si>
  <si>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</si>
  <si>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</si>
  <si>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</si>
  <si>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</si>
  <si>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</si>
  <si>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</si>
  <si>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</si>
  <si>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</si>
  <si>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</si>
  <si>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</si>
  <si>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</si>
  <si>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</si>
  <si>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</si>
  <si>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</si>
  <si>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</si>
  <si>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</si>
  <si>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</si>
  <si>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</si>
  <si>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</si>
  <si>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</si>
  <si>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</si>
  <si>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</si>
  <si>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</si>
  <si>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</si>
  <si>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</si>
  <si>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</si>
  <si>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</si>
  <si>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</si>
  <si>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</si>
  <si>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</si>
  <si>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</si>
  <si>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</si>
  <si>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</si>
  <si>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</si>
  <si>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</si>
  <si>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</si>
  <si>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</si>
  <si>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</si>
  <si>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</si>
  <si>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</si>
  <si>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</si>
  <si>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</si>
  <si>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</si>
  <si>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</si>
  <si>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</si>
  <si>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</si>
  <si>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</si>
  <si>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</si>
  <si>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</si>
  <si>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</si>
  <si>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</si>
  <si>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</si>
  <si>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</si>
  <si>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</si>
  <si>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</si>
  <si>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</si>
  <si>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</si>
  <si>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</si>
  <si>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</si>
  <si>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</si>
  <si>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</si>
  <si>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</si>
  <si>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</si>
  <si>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</si>
  <si>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</si>
  <si>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</si>
  <si>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</si>
  <si>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</si>
  <si>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</si>
  <si>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</si>
  <si>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</si>
  <si>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</si>
  <si>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</si>
  <si>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</si>
  <si>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</si>
  <si>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</si>
  <si>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</si>
  <si>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</si>
  <si>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</si>
  <si>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</si>
  <si>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</si>
  <si>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</si>
  <si>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</si>
  <si>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</si>
  <si>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</si>
  <si>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</si>
  <si>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</si>
  <si>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</si>
  <si>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</si>
  <si>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</si>
  <si>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</si>
  <si>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</si>
  <si>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</si>
  <si>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</si>
  <si>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</si>
  <si>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</si>
  <si>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</si>
  <si>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</si>
  <si>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</si>
  <si>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</si>
  <si>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</si>
  <si>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</si>
  <si>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</si>
  <si>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</si>
  <si>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</si>
  <si>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</si>
  <si>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</si>
  <si>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</si>
  <si>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</si>
  <si>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</si>
  <si>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</si>
  <si>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</si>
  <si>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</si>
  <si>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</si>
  <si>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</si>
  <si>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</si>
  <si>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</si>
  <si>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</si>
  <si>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</si>
  <si>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</si>
  <si>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</si>
  <si>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</si>
  <si>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</si>
  <si>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</si>
  <si>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</si>
  <si>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</si>
  <si>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</si>
  <si>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</si>
  <si>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</si>
  <si>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</si>
  <si>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</si>
  <si>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</si>
  <si>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</si>
  <si>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</si>
  <si>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</si>
  <si>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</si>
  <si>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</si>
  <si>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</si>
  <si>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</si>
  <si>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</si>
  <si>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</si>
  <si>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</si>
  <si>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</si>
  <si>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</si>
  <si>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</si>
  <si>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</si>
  <si>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</si>
  <si>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</si>
  <si>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</si>
  <si>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</si>
  <si>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</si>
  <si>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</si>
  <si>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</si>
  <si>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</si>
  <si>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</si>
  <si>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</si>
  <si>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</si>
  <si>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</si>
  <si>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</si>
  <si>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</si>
  <si>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</si>
  <si>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</si>
  <si>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</si>
  <si>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</si>
  <si>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</si>
  <si>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</si>
  <si>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</si>
  <si>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</si>
  <si>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</si>
  <si>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</si>
  <si>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</si>
  <si>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</si>
  <si>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</si>
  <si>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</si>
  <si>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</si>
  <si>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</si>
  <si>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</si>
  <si>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</si>
  <si>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</si>
  <si>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</si>
  <si>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</si>
  <si>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</si>
  <si>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</si>
  <si>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</si>
  <si>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</si>
  <si>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</si>
  <si>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</si>
  <si>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</si>
  <si>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</si>
  <si>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</si>
  <si>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</si>
  <si>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</si>
  <si>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</si>
  <si>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</si>
  <si>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</si>
  <si>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</si>
  <si>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</si>
  <si>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</si>
  <si>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</si>
  <si>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</si>
  <si>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</si>
  <si>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</si>
  <si>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</si>
  <si>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</si>
  <si>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</si>
  <si>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</si>
  <si>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</si>
  <si>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</si>
  <si>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</si>
  <si>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</si>
  <si>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</si>
  <si>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</si>
  <si>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</si>
  <si>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</si>
  <si>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</si>
  <si>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</si>
  <si>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</si>
  <si>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</si>
  <si>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</si>
  <si>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</si>
  <si>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</si>
  <si>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</si>
  <si>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</si>
  <si>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</si>
  <si>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</si>
  <si>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</si>
  <si>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</si>
  <si>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</si>
  <si>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</si>
  <si>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</si>
  <si>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</si>
  <si>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</si>
  <si>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</si>
  <si>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</si>
  <si>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</si>
  <si>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</si>
  <si>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</si>
  <si>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</si>
  <si>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</si>
  <si>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</si>
  <si>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</si>
  <si>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</si>
  <si>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</si>
  <si>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</si>
  <si>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</si>
  <si>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</si>
  <si>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</si>
  <si>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</si>
  <si>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</si>
  <si>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</si>
  <si>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</si>
  <si>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</si>
  <si>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</si>
  <si>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</si>
  <si>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</si>
  <si>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</si>
  <si>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</si>
  <si>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</si>
  <si>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</si>
  <si>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</si>
  <si>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</si>
  <si>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</si>
  <si>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</si>
  <si>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</si>
  <si>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</si>
  <si>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</si>
  <si>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</si>
  <si>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</si>
  <si>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</si>
  <si>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</si>
  <si>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</si>
  <si>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</si>
  <si>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</si>
  <si>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</si>
  <si>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</si>
  <si>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</si>
  <si>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</si>
  <si>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</si>
  <si>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</si>
  <si>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</si>
  <si>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</si>
  <si>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</si>
  <si>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</si>
  <si>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</si>
  <si>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</si>
  <si>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</si>
  <si>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</si>
  <si>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</si>
  <si>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</si>
  <si>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</si>
  <si>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</si>
  <si>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</si>
  <si>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</si>
  <si>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</si>
  <si>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</si>
  <si>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</si>
  <si>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</si>
  <si>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</si>
  <si>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</si>
  <si>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</si>
  <si>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</si>
  <si>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</si>
  <si>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</si>
  <si>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</si>
  <si>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</si>
  <si>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</si>
  <si>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</si>
  <si>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</si>
  <si>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</si>
  <si>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</si>
  <si>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</si>
  <si>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</si>
  <si>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</si>
  <si>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</si>
  <si>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</si>
  <si>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</si>
  <si>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</si>
  <si>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</si>
  <si>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</si>
  <si>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</si>
  <si>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</si>
  <si>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</si>
  <si>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</si>
  <si>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</si>
  <si>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</si>
  <si>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</si>
  <si>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</si>
  <si>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</si>
  <si>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</si>
  <si>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</si>
  <si>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</si>
  <si>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</si>
  <si>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</si>
  <si>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</si>
  <si>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</si>
  <si>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</si>
  <si>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</si>
  <si>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</si>
  <si>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</si>
  <si>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</si>
  <si>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</si>
  <si>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</si>
  <si>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</si>
  <si>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</si>
  <si>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</si>
  <si>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</si>
  <si>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</si>
  <si>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</si>
  <si>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</si>
  <si>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</si>
  <si>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</si>
  <si>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</si>
  <si>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</si>
  <si>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</si>
  <si>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</si>
  <si>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</si>
  <si>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</si>
  <si>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</si>
  <si>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</si>
  <si>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</si>
  <si>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</si>
  <si>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</si>
  <si>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</si>
  <si>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</si>
  <si>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</si>
  <si>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</si>
  <si>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</si>
  <si>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</si>
  <si>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</si>
  <si>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</si>
  <si>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</si>
  <si>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</si>
  <si>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</si>
  <si>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</si>
  <si>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</si>
  <si>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</si>
  <si>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</si>
  <si>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</si>
  <si>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</si>
  <si>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</si>
  <si>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</si>
  <si>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</si>
  <si>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</si>
  <si>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</si>
  <si>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</si>
  <si>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</si>
  <si>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</si>
  <si>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</si>
  <si>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</si>
  <si>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</si>
  <si>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</si>
  <si>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</si>
  <si>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</si>
  <si>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</si>
  <si>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</si>
  <si>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</si>
  <si>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</si>
  <si>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</si>
  <si>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</si>
  <si>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</si>
  <si>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</si>
  <si>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</si>
  <si>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</si>
  <si>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</si>
  <si>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</si>
  <si>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</si>
  <si>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</si>
  <si>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</si>
  <si>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</si>
  <si>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</si>
  <si>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</si>
  <si>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</si>
  <si>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</si>
  <si>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</si>
  <si>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</si>
  <si>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</si>
  <si>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</si>
  <si>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</si>
  <si>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</si>
  <si>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</si>
  <si>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</si>
  <si>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</si>
  <si>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</si>
  <si>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</si>
  <si>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</si>
  <si>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</si>
  <si>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</si>
  <si>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</si>
  <si>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</si>
  <si>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</si>
  <si>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</si>
  <si>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</si>
  <si>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</si>
  <si>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</si>
  <si>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</si>
  <si>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</si>
  <si>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</si>
  <si>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</si>
  <si>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</si>
  <si>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</si>
  <si>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</si>
  <si>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</si>
  <si>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</si>
  <si>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</si>
  <si>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</si>
  <si>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</si>
  <si>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</si>
  <si>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</si>
  <si>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</si>
  <si>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</si>
  <si>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</si>
  <si>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</si>
  <si>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</si>
  <si>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</si>
  <si>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</si>
  <si>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</si>
  <si>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</si>
  <si>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</si>
  <si>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</si>
  <si>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</si>
  <si>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</si>
  <si>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</si>
  <si>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</si>
  <si>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</si>
  <si>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</si>
  <si>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</si>
  <si>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</si>
  <si>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</si>
  <si>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</si>
  <si>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</si>
  <si>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</si>
  <si>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</si>
  <si>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</si>
  <si>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</si>
  <si>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</si>
  <si>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</si>
  <si>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</si>
  <si>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</si>
  <si>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</si>
  <si>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</si>
  <si>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</si>
  <si>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</si>
  <si>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</si>
  <si>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</si>
  <si>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</si>
  <si>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</si>
  <si>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</si>
  <si>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</si>
  <si>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</si>
  <si>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</si>
  <si>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</si>
  <si>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</si>
  <si>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</si>
  <si>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</si>
  <si>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</si>
  <si>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</si>
  <si>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</si>
  <si>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</si>
  <si>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</si>
  <si>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</si>
  <si>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</si>
  <si>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</si>
  <si>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</si>
  <si>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</si>
  <si>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</si>
  <si>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</si>
  <si>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</si>
  <si>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</si>
  <si>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</si>
  <si>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</si>
  <si>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</si>
  <si>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</si>
  <si>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</si>
  <si>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</si>
  <si>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</si>
  <si>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</si>
  <si>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</si>
  <si>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</si>
  <si>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</si>
  <si>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</si>
  <si>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</si>
  <si>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</si>
  <si>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</si>
  <si>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</si>
  <si>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</si>
  <si>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</si>
  <si>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</si>
  <si>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</si>
  <si>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</si>
  <si>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</si>
  <si>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</si>
  <si>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</si>
  <si>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</si>
  <si>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</si>
  <si>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</si>
  <si>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</si>
  <si>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</si>
  <si>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</si>
  <si>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</si>
  <si>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</si>
  <si>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</si>
  <si>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</si>
  <si>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</si>
  <si>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</si>
  <si>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</si>
  <si>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</si>
  <si>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</si>
  <si>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</si>
  <si>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</si>
  <si>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</si>
  <si>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</si>
  <si>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</si>
  <si>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</si>
  <si>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</si>
  <si>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</si>
  <si>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</si>
  <si>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</si>
  <si>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</si>
  <si>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</si>
  <si>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</si>
  <si>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</si>
  <si>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</si>
  <si>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</si>
  <si>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</si>
  <si>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</si>
  <si>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</si>
  <si>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</si>
  <si>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</si>
  <si>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</si>
  <si>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</si>
  <si>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</si>
  <si>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</si>
  <si>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</si>
  <si>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</si>
  <si>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</si>
  <si>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</si>
  <si>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</si>
  <si>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</si>
  <si>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</si>
  <si>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</si>
  <si>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</si>
  <si>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</si>
  <si>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</si>
  <si>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</si>
  <si>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</si>
  <si>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</si>
  <si>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</si>
  <si>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</si>
  <si>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</si>
  <si>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</si>
  <si>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</si>
  <si>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</si>
  <si>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</si>
  <si>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</si>
  <si>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</si>
  <si>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</si>
  <si>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</si>
  <si>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</si>
  <si>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</si>
  <si>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</si>
  <si>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</si>
  <si>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</si>
  <si>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</si>
  <si>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</si>
  <si>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</si>
  <si>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</si>
  <si>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</si>
  <si>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</si>
  <si>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</si>
  <si>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</si>
  <si>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</si>
  <si>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</si>
  <si>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</si>
  <si>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</si>
  <si>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</si>
  <si>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</si>
  <si>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</si>
  <si>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</si>
  <si>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</si>
  <si>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</si>
  <si>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</si>
  <si>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</si>
  <si>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</si>
  <si>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</si>
  <si>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</si>
  <si>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</si>
  <si>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</si>
  <si>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</si>
  <si>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</si>
  <si>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</si>
  <si>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</si>
  <si>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</si>
  <si>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</si>
  <si>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</si>
  <si>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</si>
  <si>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</si>
  <si>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</si>
  <si>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</si>
  <si>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</si>
  <si>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</si>
  <si>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</si>
  <si>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</si>
  <si>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</si>
  <si>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</si>
  <si>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</si>
  <si>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</si>
  <si>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</si>
  <si>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</si>
  <si>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</si>
  <si>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</si>
  <si>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</si>
  <si>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</si>
  <si>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</si>
  <si>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</si>
  <si>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</si>
  <si>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</si>
  <si>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</si>
  <si>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</si>
  <si>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</si>
  <si>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</si>
  <si>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</si>
  <si>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</si>
  <si>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</si>
  <si>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</si>
  <si>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</si>
  <si>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</si>
  <si>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</si>
  <si>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</si>
  <si>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</si>
  <si>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</si>
  <si>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</si>
  <si>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</si>
  <si>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</si>
  <si>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</si>
  <si>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</si>
  <si>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</si>
  <si>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</si>
  <si>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</si>
  <si>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</si>
  <si>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</si>
  <si>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</si>
  <si>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</si>
  <si>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</si>
  <si>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</si>
  <si>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</si>
  <si>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</si>
  <si>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</si>
  <si>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</si>
  <si>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</si>
  <si>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</si>
  <si>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</si>
  <si>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</si>
  <si>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</si>
  <si>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</si>
  <si>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</si>
  <si>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</si>
  <si>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</si>
  <si>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</si>
  <si>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</si>
  <si>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</si>
  <si>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</si>
  <si>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</si>
  <si>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</si>
  <si>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</si>
  <si>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</si>
  <si>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</si>
  <si>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</si>
  <si>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</si>
  <si>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</si>
  <si>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</si>
  <si>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</si>
  <si>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</si>
  <si>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</si>
  <si>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</si>
  <si>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</si>
  <si>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</si>
  <si>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</si>
  <si>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</si>
  <si>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</si>
  <si>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</si>
  <si>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</si>
  <si>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</si>
  <si>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</si>
  <si>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</si>
  <si>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</si>
  <si>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</si>
  <si>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</si>
  <si>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</si>
  <si>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</si>
  <si>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</si>
  <si>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</si>
  <si>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</si>
  <si>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</si>
  <si>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</si>
  <si>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</si>
  <si>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</si>
  <si>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</si>
  <si>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</si>
  <si>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</si>
  <si>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</si>
  <si>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</si>
  <si>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</si>
  <si>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</si>
  <si>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</si>
  <si>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</si>
  <si>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</si>
  <si>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</si>
  <si>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</si>
  <si>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</si>
  <si>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</si>
  <si>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</si>
  <si>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</si>
  <si>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</si>
  <si>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</si>
  <si>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</si>
  <si>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</si>
  <si>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</si>
  <si>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</si>
  <si>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</si>
  <si>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</si>
  <si>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</si>
  <si>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</si>
  <si>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</si>
  <si>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</si>
  <si>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</si>
  <si>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</si>
  <si>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</si>
  <si>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</si>
  <si>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</si>
  <si>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</si>
  <si>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</si>
  <si>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</si>
  <si>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</si>
  <si>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</si>
  <si>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</si>
  <si>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</si>
  <si>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</si>
  <si>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</si>
  <si>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</si>
  <si>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</si>
  <si>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</si>
  <si>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</si>
  <si>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</si>
  <si>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</si>
  <si>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</si>
  <si>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</si>
  <si>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</si>
  <si>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</si>
  <si>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</si>
  <si>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</si>
  <si>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</si>
  <si>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</si>
  <si>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</si>
  <si>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</si>
  <si>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</si>
  <si>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</si>
  <si>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</si>
  <si>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</si>
  <si>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</si>
  <si>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</si>
  <si>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</si>
  <si>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</si>
  <si>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</si>
  <si>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</si>
  <si>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</si>
  <si>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</si>
  <si>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</si>
  <si>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</si>
  <si>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</si>
  <si>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</si>
  <si>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</si>
  <si>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</si>
  <si>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</si>
  <si>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</si>
  <si>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</si>
  <si>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</si>
  <si>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</si>
  <si>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</si>
  <si>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</si>
  <si>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</si>
  <si>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</si>
  <si>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</si>
  <si>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</si>
  <si>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</si>
  <si>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</si>
  <si>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</si>
  <si>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</si>
  <si>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</si>
  <si>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</si>
  <si>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</si>
  <si>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</si>
  <si>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</si>
  <si>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</si>
  <si>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</si>
  <si>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</si>
  <si>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</si>
  <si>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</si>
  <si>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</si>
  <si>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</si>
  <si>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</si>
  <si>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</si>
  <si>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</si>
  <si>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</si>
  <si>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</si>
  <si>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</si>
  <si>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</si>
  <si>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</si>
  <si>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</si>
  <si>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</si>
  <si>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</si>
  <si>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</si>
  <si>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</si>
  <si>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</si>
  <si>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</si>
  <si>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</si>
  <si>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</si>
  <si>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</si>
  <si>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</si>
  <si>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</si>
  <si>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</si>
  <si>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</si>
  <si>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</si>
  <si>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</si>
  <si>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</si>
  <si>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</si>
  <si>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</si>
  <si>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</si>
  <si>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</si>
  <si>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</si>
  <si>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</si>
  <si>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</si>
  <si>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</si>
  <si>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</si>
  <si>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</si>
  <si>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</si>
  <si>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</si>
  <si>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</si>
  <si>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</si>
  <si>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</si>
  <si>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</si>
  <si>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</si>
  <si>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</si>
  <si>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</si>
  <si>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</si>
  <si>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</si>
  <si>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</si>
  <si>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</si>
  <si>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</si>
  <si>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</si>
  <si>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</si>
  <si>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</si>
  <si>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</si>
  <si>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</si>
  <si>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</si>
  <si>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</si>
  <si>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</si>
  <si>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</si>
  <si>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</si>
  <si>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</si>
  <si>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</si>
  <si>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</si>
  <si>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</si>
  <si>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</si>
  <si>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</si>
  <si>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</si>
  <si>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</si>
  <si>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</si>
  <si>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</si>
  <si>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</si>
  <si>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</si>
  <si>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</si>
  <si>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</si>
  <si>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</si>
  <si>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</si>
  <si>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</si>
  <si>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</si>
  <si>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</si>
  <si>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</si>
  <si>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</si>
  <si>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</si>
  <si>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</si>
  <si>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</si>
  <si>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</si>
  <si>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</si>
  <si>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</si>
  <si>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</si>
  <si>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</si>
  <si>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</si>
  <si>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</si>
  <si>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</si>
  <si>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</si>
  <si>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</si>
  <si>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</si>
  <si>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</si>
  <si>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</si>
  <si>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</si>
  <si>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</si>
  <si>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</si>
  <si>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</si>
  <si>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</si>
  <si>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</si>
  <si>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</si>
  <si>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</si>
  <si>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</si>
  <si>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</si>
  <si>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</si>
  <si>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</si>
  <si>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</si>
  <si>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</si>
  <si>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</si>
  <si>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</si>
  <si>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</si>
  <si>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</si>
  <si>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</si>
  <si>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</si>
  <si>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</si>
  <si>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</si>
  <si>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</si>
  <si>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</si>
  <si>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</si>
  <si>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</si>
  <si>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</si>
  <si>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</si>
  <si>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</si>
  <si>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</si>
  <si>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</si>
  <si>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</si>
  <si>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</si>
  <si>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</si>
  <si>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</si>
  <si>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</si>
  <si>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</si>
  <si>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</si>
  <si>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</si>
  <si>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</si>
  <si>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</si>
  <si>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</si>
  <si>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</si>
  <si>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</si>
  <si>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</si>
  <si>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</si>
  <si>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</si>
  <si>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</si>
  <si>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</si>
  <si>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</si>
  <si>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</si>
  <si>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</si>
  <si>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</si>
  <si>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</si>
  <si>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</si>
  <si>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</si>
  <si>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</si>
  <si>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</si>
  <si>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</si>
  <si>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</si>
  <si>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</si>
  <si>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</si>
  <si>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</si>
  <si>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</si>
  <si>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</si>
  <si>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</si>
  <si>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</si>
  <si>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</si>
  <si>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</si>
  <si>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</si>
  <si>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</si>
  <si>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</si>
  <si>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</si>
  <si>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</si>
  <si>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</si>
  <si>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</si>
  <si>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</si>
  <si>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</si>
  <si>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</si>
  <si>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</si>
  <si>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</si>
  <si>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</si>
  <si>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</si>
  <si>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</si>
  <si>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</si>
  <si>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</si>
  <si>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</si>
  <si>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</si>
  <si>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</si>
  <si>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</si>
  <si>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</si>
  <si>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</si>
  <si>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</si>
  <si>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</si>
  <si>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</si>
  <si>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</si>
  <si>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</si>
  <si>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</si>
  <si>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</si>
  <si>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</si>
  <si>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</si>
  <si>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</si>
  <si>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</si>
  <si>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</si>
  <si>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</si>
  <si>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</si>
  <si>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</si>
  <si>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</si>
  <si>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</si>
  <si>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</si>
  <si>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</si>
  <si>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</si>
  <si>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</si>
  <si>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</si>
  <si>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</si>
  <si>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</si>
  <si>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</si>
  <si>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</si>
  <si>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</si>
  <si>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</si>
  <si>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</si>
  <si>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</si>
  <si>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</si>
  <si>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</si>
  <si>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</si>
  <si>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</si>
  <si>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</si>
  <si>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</si>
  <si>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</si>
  <si>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</si>
  <si>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</si>
  <si>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</si>
  <si>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</si>
  <si>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</si>
  <si>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</si>
  <si>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</si>
  <si>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</si>
  <si>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</si>
  <si>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</si>
  <si>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</si>
  <si>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</si>
  <si>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</si>
  <si>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</si>
  <si>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</si>
  <si>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</si>
  <si>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</si>
  <si>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</si>
  <si>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</si>
  <si>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</si>
  <si>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</si>
  <si>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</si>
  <si>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</si>
  <si>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</si>
  <si>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</si>
  <si>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</si>
  <si>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</si>
  <si>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</si>
  <si>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</si>
  <si>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</si>
  <si>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</si>
  <si>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</si>
  <si>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</si>
  <si>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</si>
  <si>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</si>
  <si>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</si>
  <si>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</si>
  <si>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</si>
  <si>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</si>
  <si>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</si>
  <si>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</si>
  <si>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</si>
  <si>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</si>
  <si>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</si>
  <si>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</si>
  <si>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</si>
  <si>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</si>
  <si>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</si>
  <si>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</si>
  <si>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</si>
  <si>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</si>
  <si>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</si>
  <si>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</si>
  <si>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</si>
  <si>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</si>
  <si>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</si>
  <si>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</si>
  <si>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</si>
  <si>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</si>
  <si>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</si>
  <si>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</si>
  <si>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</si>
  <si>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</si>
  <si>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</si>
  <si>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</si>
  <si>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</si>
  <si>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</si>
  <si>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</si>
  <si>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</si>
  <si>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</si>
  <si>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</si>
  <si>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</si>
  <si>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</si>
  <si>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</si>
  <si>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</si>
  <si>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</si>
  <si>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</si>
  <si>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</si>
  <si>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</si>
  <si>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</si>
  <si>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</si>
  <si>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</si>
  <si>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</si>
  <si>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</si>
  <si>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</si>
  <si>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</si>
  <si>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</si>
  <si>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</si>
  <si>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</si>
  <si>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</si>
  <si>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</si>
  <si>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</si>
  <si>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</si>
  <si>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</si>
  <si>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</si>
  <si>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</si>
  <si>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</si>
  <si>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</si>
  <si>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</si>
  <si>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</si>
  <si>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</si>
  <si>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</si>
  <si>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</si>
  <si>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</si>
  <si>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</si>
  <si>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</si>
  <si>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</si>
  <si>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</si>
  <si>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</si>
  <si>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</si>
  <si>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</si>
  <si>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</si>
  <si>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</si>
  <si>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</si>
  <si>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</si>
  <si>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</si>
  <si>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</si>
  <si>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</si>
  <si>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</si>
  <si>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</si>
  <si>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</si>
  <si>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</si>
  <si>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</si>
  <si>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</si>
  <si>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</si>
  <si>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</si>
  <si>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</si>
  <si>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</si>
  <si>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</si>
  <si>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</si>
  <si>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</si>
  <si>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</si>
  <si>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</si>
  <si>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</si>
  <si>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</si>
  <si>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</si>
  <si>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</si>
  <si>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</si>
  <si>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</si>
  <si>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</si>
  <si>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</si>
  <si>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</si>
  <si>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</si>
  <si>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</si>
  <si>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</si>
  <si>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</si>
  <si>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</si>
  <si>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</si>
  <si>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</si>
  <si>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</si>
  <si>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</si>
  <si>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</si>
  <si>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</si>
  <si>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</si>
  <si>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</si>
  <si>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</si>
  <si>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</si>
  <si>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</si>
  <si>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</si>
  <si>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</si>
  <si>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</si>
  <si>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</si>
  <si>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</si>
  <si>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</si>
  <si>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</si>
  <si>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</si>
  <si>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</si>
  <si>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</si>
  <si>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</si>
  <si>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</si>
  <si>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</si>
  <si>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</si>
  <si>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</si>
  <si>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</si>
  <si>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</si>
  <si>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</si>
  <si>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</si>
  <si>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</si>
  <si>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</si>
  <si>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</si>
  <si>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</si>
  <si>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</si>
  <si>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</si>
  <si>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</si>
  <si>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</si>
  <si>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</si>
  <si>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</si>
  <si>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</si>
  <si>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</si>
  <si>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</si>
  <si>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</si>
  <si>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</si>
  <si>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</si>
  <si>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</si>
  <si>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</si>
  <si>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</si>
  <si>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</si>
  <si>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</si>
  <si>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</si>
  <si>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</si>
  <si>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</si>
  <si>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</si>
  <si>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</si>
  <si>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</si>
  <si>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</si>
  <si>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</si>
  <si>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</si>
  <si>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</si>
  <si>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</si>
  <si>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</si>
  <si>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</si>
  <si>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</si>
  <si>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</si>
  <si>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</si>
  <si>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</si>
  <si>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</si>
  <si>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</si>
  <si>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</si>
  <si>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</si>
  <si>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</si>
  <si>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</si>
  <si>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</si>
  <si>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</si>
  <si>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</si>
  <si>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</si>
  <si>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</si>
  <si>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</si>
  <si>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</si>
  <si>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</si>
  <si>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</si>
  <si>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</si>
  <si>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</si>
  <si>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</si>
  <si>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</si>
  <si>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</si>
  <si>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</si>
  <si>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</si>
  <si>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</si>
  <si>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</si>
  <si>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</si>
  <si>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</si>
  <si>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</si>
  <si>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</si>
  <si>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</si>
  <si>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</si>
  <si>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</si>
  <si>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</si>
  <si>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</si>
  <si>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</si>
  <si>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</si>
  <si>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</si>
  <si>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</si>
  <si>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</si>
  <si>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</si>
  <si>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</si>
  <si>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</si>
  <si>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</si>
  <si>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</si>
  <si>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</si>
  <si>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</si>
  <si>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</si>
  <si>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</si>
  <si>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</si>
  <si>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</si>
  <si>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</si>
  <si>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</si>
  <si>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</si>
  <si>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</si>
  <si>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</si>
  <si>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</si>
  <si>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</si>
  <si>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</si>
  <si>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</si>
  <si>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</si>
  <si>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</si>
  <si>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</si>
  <si>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</si>
  <si>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</si>
  <si>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</si>
  <si>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</si>
  <si>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</si>
  <si>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</si>
  <si>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</si>
  <si>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</si>
  <si>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</si>
  <si>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</si>
  <si>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</si>
  <si>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</si>
  <si>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</si>
  <si>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</si>
  <si>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</si>
  <si>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</si>
  <si>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</si>
  <si>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</si>
  <si>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</si>
  <si>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</si>
  <si>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</si>
  <si>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</si>
  <si>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</si>
  <si>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</si>
  <si>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</si>
  <si>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</si>
  <si>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</si>
  <si>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</si>
  <si>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</si>
  <si>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</si>
  <si>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</si>
  <si>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</si>
  <si>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</si>
  <si>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</si>
  <si>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</si>
  <si>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</si>
  <si>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</si>
  <si>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</si>
  <si>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</si>
  <si>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</si>
  <si>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</si>
  <si>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</si>
  <si>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</si>
  <si>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</si>
  <si>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</si>
  <si>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</si>
  <si>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</si>
  <si>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</si>
  <si>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</si>
  <si>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</si>
  <si>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</si>
  <si>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</si>
  <si>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</si>
  <si>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</si>
  <si>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</si>
  <si>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</si>
  <si>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</si>
  <si>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</si>
  <si>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</si>
  <si>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</si>
  <si>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</si>
  <si>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</si>
  <si>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</si>
  <si>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</si>
  <si>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</si>
  <si>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</si>
  <si>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</si>
  <si>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</si>
  <si>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</si>
  <si>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</si>
  <si>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</si>
  <si>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</si>
  <si>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</si>
  <si>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</si>
  <si>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</si>
  <si>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</si>
  <si>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</si>
  <si>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</si>
  <si>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</si>
  <si>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</si>
  <si>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</si>
  <si>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</si>
  <si>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</si>
  <si>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</si>
  <si>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</si>
  <si>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</si>
  <si>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</si>
  <si>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</si>
  <si>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</si>
  <si>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</si>
  <si>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</si>
  <si>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</si>
  <si>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</si>
  <si>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</si>
  <si>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</si>
  <si>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</si>
  <si>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</si>
  <si>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</si>
  <si>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</si>
  <si>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</si>
  <si>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</si>
  <si>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</si>
  <si>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</si>
  <si>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</si>
  <si>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</si>
  <si>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</si>
  <si>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</si>
  <si>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</si>
  <si>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</si>
  <si>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</si>
  <si>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</si>
  <si>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</si>
  <si>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</si>
  <si>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</si>
  <si>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</si>
  <si>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</si>
  <si>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</si>
  <si>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</si>
  <si>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</si>
  <si>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</si>
  <si>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</si>
  <si>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</si>
  <si>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</si>
  <si>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</si>
  <si>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</si>
  <si>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</si>
  <si>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</si>
  <si>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</si>
  <si>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</si>
  <si>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</si>
  <si>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</si>
  <si>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</si>
  <si>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</si>
  <si>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</si>
  <si>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</si>
  <si>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</si>
  <si>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</si>
  <si>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</si>
  <si>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</si>
  <si>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</si>
  <si>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</si>
  <si>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</si>
  <si>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</si>
  <si>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</si>
  <si>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</si>
  <si>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</si>
  <si>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</si>
  <si>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</si>
  <si>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</si>
  <si>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</si>
  <si>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</si>
  <si>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</si>
  <si>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</si>
  <si>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</si>
  <si>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</si>
  <si>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</si>
  <si>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</si>
  <si>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</si>
  <si>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</si>
  <si>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</si>
  <si>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</si>
  <si>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</si>
  <si>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</si>
  <si>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</si>
  <si>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</si>
  <si>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</si>
  <si>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</si>
  <si>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</si>
  <si>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</si>
  <si>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</si>
  <si>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</si>
  <si>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</si>
  <si>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</si>
  <si>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</si>
  <si>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</si>
  <si>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</si>
  <si>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</si>
  <si>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</si>
  <si>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</si>
  <si>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</si>
  <si>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</si>
  <si>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</si>
  <si>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</si>
  <si>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</si>
  <si>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</si>
  <si>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</si>
  <si>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</si>
  <si>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</si>
  <si>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</si>
  <si>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</si>
  <si>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</si>
  <si>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</si>
  <si>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</si>
  <si>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</si>
  <si>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</si>
  <si>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</si>
  <si>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</si>
  <si>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</si>
  <si>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</si>
  <si>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</si>
  <si>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</si>
  <si>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</si>
  <si>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</si>
  <si>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</si>
  <si>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</si>
  <si>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</si>
  <si>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</si>
  <si>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</si>
  <si>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</si>
  <si>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</si>
  <si>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</si>
  <si>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</si>
  <si>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</si>
  <si>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</si>
  <si>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</si>
  <si>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</si>
  <si>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</si>
  <si>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</si>
  <si>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</si>
  <si>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</si>
  <si>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</si>
  <si>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</si>
  <si>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</si>
  <si>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</si>
  <si>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</si>
  <si>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</si>
  <si>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</si>
  <si>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</si>
  <si>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</si>
  <si>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</si>
  <si>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</si>
  <si>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</si>
  <si>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</si>
  <si>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</si>
  <si>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</si>
  <si>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</si>
  <si>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</si>
  <si>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</si>
  <si>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</si>
  <si>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</si>
  <si>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</si>
  <si>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</si>
  <si>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</si>
  <si>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</si>
  <si>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</si>
  <si>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</si>
  <si>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</si>
  <si>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</si>
  <si>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</si>
  <si>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</si>
  <si>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</si>
  <si>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</si>
  <si>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</si>
  <si>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</si>
  <si>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</si>
  <si>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</si>
  <si>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</si>
  <si>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</si>
  <si>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</si>
  <si>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</si>
  <si>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</si>
  <si>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</si>
  <si>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</si>
  <si>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</si>
  <si>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</si>
  <si>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</si>
  <si>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</si>
  <si>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</si>
  <si>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</si>
  <si>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</si>
  <si>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</si>
  <si>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</si>
  <si>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</si>
  <si>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</si>
  <si>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</si>
  <si>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</si>
  <si>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</si>
  <si>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</si>
  <si>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</si>
  <si>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</si>
  <si>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</si>
  <si>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</si>
  <si>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</si>
  <si>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</si>
  <si>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</si>
  <si>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</si>
  <si>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</si>
  <si>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</si>
  <si>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</si>
  <si>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</si>
  <si>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</si>
  <si>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</si>
  <si>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</si>
  <si>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</si>
  <si>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</si>
  <si>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</si>
  <si>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</si>
  <si>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</si>
  <si>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</si>
  <si>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</si>
  <si>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</si>
  <si>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</si>
  <si>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</si>
  <si>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</si>
  <si>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</si>
  <si>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</si>
  <si>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</si>
  <si>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</si>
  <si>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</si>
  <si>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</si>
  <si>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</si>
  <si>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</si>
  <si>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</si>
  <si>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</si>
  <si>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</si>
  <si>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</si>
  <si>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</si>
  <si>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</si>
  <si>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</si>
  <si>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</si>
  <si>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</si>
  <si>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</si>
  <si>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</si>
  <si>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</si>
  <si>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</si>
  <si>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</si>
  <si>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</si>
  <si>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</si>
  <si>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</si>
  <si>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</si>
  <si>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</si>
  <si>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</si>
  <si>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</si>
  <si>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</si>
  <si>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</si>
  <si>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</si>
  <si>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</si>
  <si>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</si>
  <si>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</si>
  <si>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</si>
  <si>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</si>
  <si>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</si>
  <si>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</si>
  <si>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</si>
  <si>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</si>
  <si>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</si>
  <si>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</si>
  <si>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</si>
  <si>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</si>
  <si>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</si>
  <si>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</si>
  <si>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</si>
  <si>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</si>
  <si>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</si>
  <si>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</si>
  <si>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</si>
  <si>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</si>
  <si>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</si>
  <si>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</si>
  <si>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</si>
  <si>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</si>
  <si>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</si>
  <si>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</si>
  <si>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</si>
  <si>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</si>
  <si>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</si>
  <si>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</si>
  <si>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</si>
  <si>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</si>
  <si>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</si>
  <si>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</si>
  <si>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</si>
  <si>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</si>
  <si>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</si>
  <si>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</si>
  <si>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</si>
  <si>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</si>
  <si>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</si>
  <si>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</si>
  <si>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</si>
  <si>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</si>
  <si>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</si>
  <si>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</si>
  <si>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</si>
  <si>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</si>
  <si>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</si>
  <si>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</si>
  <si>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</si>
  <si>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</si>
  <si>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</si>
  <si>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</si>
  <si>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</si>
  <si>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</si>
  <si>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</si>
  <si>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</si>
  <si>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</si>
  <si>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</si>
  <si>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</si>
  <si>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</si>
  <si>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</si>
  <si>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</si>
  <si>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</si>
  <si>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</si>
  <si>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</si>
  <si>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</si>
  <si>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</si>
  <si>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</si>
  <si>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</si>
  <si>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</si>
  <si>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</si>
  <si>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</si>
  <si>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</si>
  <si>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</si>
  <si>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</si>
  <si>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</si>
  <si>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</si>
  <si>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</si>
  <si>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</si>
  <si>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</si>
  <si>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</si>
  <si>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</si>
  <si>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</si>
  <si>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</si>
  <si>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</si>
  <si>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</si>
  <si>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</si>
  <si>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</si>
  <si>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</si>
  <si>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</si>
  <si>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</si>
  <si>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</si>
  <si>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</si>
  <si>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</si>
  <si>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</si>
  <si>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</si>
  <si>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</si>
  <si>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</si>
  <si>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</si>
  <si>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</si>
  <si>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</si>
  <si>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</si>
  <si>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</si>
  <si>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</si>
  <si>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</si>
  <si>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</si>
  <si>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</si>
  <si>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</si>
  <si>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</si>
  <si>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</si>
  <si>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</si>
  <si>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</si>
  <si>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</si>
  <si>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</si>
  <si>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</si>
  <si>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</si>
  <si>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</si>
  <si>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</si>
  <si>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</si>
  <si>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</si>
  <si>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</si>
  <si>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</si>
  <si>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</si>
  <si>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</si>
  <si>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</si>
  <si>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</si>
  <si>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</si>
  <si>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</si>
  <si>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</si>
  <si>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</si>
  <si>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</si>
  <si>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</si>
  <si>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</si>
  <si>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</si>
  <si>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</si>
  <si>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</si>
  <si>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</si>
  <si>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</si>
  <si>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</si>
  <si>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</si>
  <si>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</si>
  <si>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</si>
  <si>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</si>
  <si>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</si>
  <si>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</si>
  <si>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</si>
  <si>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</si>
  <si>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</si>
  <si>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</si>
  <si>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</si>
  <si>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</si>
  <si>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</si>
  <si>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</si>
  <si>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</si>
  <si>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</si>
  <si>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</si>
  <si>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</si>
  <si>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</si>
  <si>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</si>
  <si>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</si>
  <si>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</si>
  <si>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</si>
  <si>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</si>
  <si>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</si>
  <si>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</si>
  <si>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</si>
  <si>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</si>
  <si>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</si>
  <si>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</si>
  <si>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</si>
  <si>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</si>
  <si>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</si>
  <si>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</si>
  <si>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</si>
  <si>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</si>
  <si>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</si>
  <si>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</si>
  <si>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</si>
  <si>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</si>
  <si>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</si>
  <si>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</si>
  <si>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</si>
  <si>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</si>
  <si>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</si>
  <si>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</si>
  <si>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</si>
  <si>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</si>
  <si>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</si>
  <si>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</si>
  <si>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</si>
  <si>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</si>
  <si>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</si>
  <si>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</si>
  <si>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</si>
  <si>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</si>
  <si>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</si>
  <si>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</si>
  <si>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</si>
  <si>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</si>
  <si>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</si>
  <si>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</si>
  <si>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</si>
  <si>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</si>
  <si>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</si>
  <si>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</si>
  <si>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</si>
  <si>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</si>
  <si>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</si>
  <si>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</si>
  <si>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</si>
  <si>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</si>
  <si>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</si>
  <si>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</si>
  <si>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</si>
  <si>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</si>
  <si>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</si>
  <si>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</si>
  <si>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</si>
  <si>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</si>
  <si>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</si>
  <si>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</si>
  <si>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</si>
  <si>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</si>
  <si>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</si>
  <si>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</si>
  <si>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</si>
  <si>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</si>
  <si>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</si>
  <si>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</si>
  <si>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</si>
  <si>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</si>
  <si>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</si>
  <si>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</si>
  <si>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</si>
  <si>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</si>
  <si>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</si>
  <si>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</si>
  <si>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</si>
  <si>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</si>
  <si>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</si>
  <si>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</si>
  <si>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</si>
  <si>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</si>
  <si>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</si>
  <si>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</si>
  <si>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</si>
  <si>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</si>
  <si>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</si>
  <si>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</si>
  <si>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</si>
  <si>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</si>
  <si>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</si>
  <si>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</si>
  <si>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</si>
  <si>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</si>
  <si>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</si>
  <si>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</si>
  <si>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</si>
  <si>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</si>
  <si>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</si>
  <si>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</si>
  <si>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</si>
  <si>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</si>
  <si>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</si>
  <si>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</si>
  <si>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</si>
  <si>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</si>
  <si>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</si>
  <si>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</si>
  <si>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</si>
  <si>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</si>
  <si>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</si>
  <si>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</si>
  <si>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</si>
  <si>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</si>
  <si>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</si>
  <si>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</si>
  <si>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</si>
  <si>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</si>
  <si>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</si>
  <si>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</si>
  <si>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</si>
  <si>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</si>
  <si>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</si>
  <si>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</si>
  <si>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</si>
  <si>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</si>
  <si>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</si>
  <si>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</si>
  <si>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</si>
  <si>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</si>
  <si>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</si>
  <si>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</si>
  <si>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</si>
  <si>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</si>
  <si>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</si>
  <si>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</si>
  <si>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</si>
  <si>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</si>
  <si>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</si>
  <si>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</si>
  <si>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</si>
  <si>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</si>
  <si>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</si>
  <si>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</si>
  <si>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</si>
  <si>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</si>
  <si>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</si>
  <si>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</si>
  <si>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</si>
  <si>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</si>
  <si>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</si>
  <si>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</si>
  <si>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</si>
  <si>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</si>
  <si>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</si>
  <si>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</si>
  <si>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</si>
  <si>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</si>
  <si>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</si>
  <si>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</si>
  <si>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</si>
  <si>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</si>
  <si>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</si>
  <si>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</si>
  <si>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</si>
  <si>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</si>
  <si>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</si>
  <si>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</si>
  <si>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</si>
  <si>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</si>
  <si>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</si>
  <si>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</si>
  <si>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</si>
  <si>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</si>
  <si>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</si>
  <si>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</si>
  <si>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</si>
  <si>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</si>
  <si>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</si>
  <si>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</si>
  <si>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</si>
  <si>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</si>
  <si>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</si>
  <si>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</si>
  <si>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</si>
  <si>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</si>
  <si>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</si>
  <si>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</si>
  <si>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</si>
  <si>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</si>
  <si>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</si>
  <si>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</si>
  <si>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</si>
  <si>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</si>
  <si>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</si>
  <si>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</si>
  <si>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</si>
  <si>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</si>
  <si>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</si>
  <si>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</si>
  <si>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</si>
  <si>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</si>
  <si>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</si>
  <si>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</si>
  <si>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</si>
  <si>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</si>
  <si>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</si>
  <si>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</si>
  <si>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</si>
  <si>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</si>
  <si>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</si>
  <si>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</si>
  <si>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</si>
  <si>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</si>
  <si>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</si>
  <si>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</si>
  <si>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</si>
  <si>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</si>
  <si>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</si>
  <si>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</si>
  <si>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</si>
  <si>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</si>
  <si>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</si>
  <si>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</si>
  <si>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</si>
  <si>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</si>
  <si>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</si>
  <si>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</si>
  <si>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</si>
  <si>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</si>
  <si>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</si>
  <si>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</si>
  <si>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</si>
  <si>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</si>
  <si>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</si>
  <si>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</si>
  <si>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</si>
  <si>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</si>
  <si>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</si>
  <si>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</si>
  <si>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</si>
  <si>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</si>
  <si>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</si>
  <si>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</si>
  <si>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</si>
  <si>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</si>
  <si>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</si>
  <si>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</si>
  <si>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</si>
  <si>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</si>
  <si>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</si>
  <si>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</si>
  <si>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</si>
  <si>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</si>
  <si>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</si>
  <si>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</si>
  <si>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</si>
  <si>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</si>
  <si>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</si>
  <si>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</si>
  <si>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</si>
  <si>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</si>
  <si>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</si>
  <si>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</si>
  <si>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</si>
  <si>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</si>
  <si>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</si>
  <si>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</si>
  <si>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</si>
  <si>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</si>
  <si>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</si>
  <si>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</si>
  <si>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</si>
  <si>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</si>
  <si>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</si>
  <si>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</si>
  <si>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</si>
  <si>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</si>
  <si>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</si>
  <si>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</si>
  <si>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</si>
  <si>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</si>
  <si>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</si>
  <si>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</si>
  <si>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</si>
  <si>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</si>
  <si>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</si>
  <si>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</si>
  <si>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</si>
  <si>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</si>
  <si>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</si>
  <si>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</si>
  <si>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</si>
  <si>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</si>
  <si>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</si>
  <si>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</si>
  <si>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</si>
  <si>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</si>
  <si>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</si>
  <si>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</si>
  <si>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</si>
  <si>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</si>
  <si>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</si>
  <si>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</si>
  <si>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</si>
  <si>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</si>
  <si>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</si>
  <si>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</si>
  <si>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</si>
  <si>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</si>
  <si>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</si>
  <si>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</si>
  <si>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</si>
  <si>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</si>
  <si>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</si>
  <si>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</si>
  <si>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</si>
  <si>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</si>
  <si>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</si>
  <si>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</si>
  <si>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</si>
  <si>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</si>
  <si>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</si>
  <si>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</si>
  <si>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</si>
  <si>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</si>
  <si>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</si>
  <si>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</si>
  <si>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</si>
  <si>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</si>
  <si>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</si>
  <si>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</si>
  <si>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</si>
  <si>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</si>
  <si>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</si>
  <si>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</si>
  <si>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</si>
  <si>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</si>
  <si>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</si>
  <si>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</si>
  <si>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</si>
  <si>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</si>
  <si>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</si>
  <si>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</si>
  <si>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</si>
  <si>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</si>
  <si>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</si>
  <si>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</si>
  <si>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</si>
  <si>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</si>
  <si>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</si>
  <si>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</si>
  <si>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</si>
  <si>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</si>
  <si>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</si>
  <si>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</si>
  <si>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</si>
  <si>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</si>
  <si>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</si>
  <si>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</si>
  <si>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</si>
  <si>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</si>
  <si>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</si>
  <si>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</si>
  <si>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</si>
  <si>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</si>
  <si>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</si>
  <si>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</si>
  <si>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</si>
  <si>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</si>
  <si>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</si>
  <si>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</si>
  <si>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</si>
  <si>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</si>
  <si>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</si>
  <si>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</si>
  <si>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</si>
  <si>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</si>
  <si>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</si>
  <si>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</si>
  <si>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</si>
  <si>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</si>
  <si>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</si>
  <si>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</si>
  <si>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</si>
  <si>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</si>
  <si>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</si>
  <si>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</si>
  <si>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</si>
  <si>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</si>
  <si>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</si>
  <si>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</si>
  <si>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</si>
  <si>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</si>
  <si>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</si>
  <si>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</si>
  <si>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</si>
  <si>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</si>
  <si>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</si>
  <si>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</si>
  <si>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</si>
  <si>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</si>
  <si>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</si>
  <si>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</si>
  <si>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</si>
  <si>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</si>
  <si>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</si>
  <si>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</si>
  <si>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</si>
  <si>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</si>
  <si>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</si>
  <si>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</si>
  <si>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</si>
  <si>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</si>
  <si>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</si>
  <si>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</si>
  <si>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</si>
  <si>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</si>
  <si>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</si>
  <si>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</si>
  <si>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</si>
  <si>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</si>
  <si>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</si>
  <si>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</si>
  <si>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</si>
  <si>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</si>
  <si>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</si>
  <si>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</si>
  <si>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</si>
  <si>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</si>
  <si>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</si>
  <si>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</si>
  <si>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</si>
  <si>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</si>
  <si>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</si>
  <si>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</si>
  <si>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</si>
  <si>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</si>
  <si>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</si>
  <si>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</si>
  <si>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</si>
  <si>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</si>
  <si>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</si>
  <si>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</si>
  <si>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</si>
  <si>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</si>
  <si>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</si>
  <si>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</si>
  <si>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</si>
  <si>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</si>
  <si>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</si>
  <si>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</si>
  <si>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</si>
  <si>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</si>
  <si>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</si>
  <si>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</si>
  <si>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</si>
  <si>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</si>
  <si>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</si>
  <si>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</si>
  <si>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</si>
  <si>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</si>
  <si>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</si>
  <si>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</si>
  <si>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</si>
  <si>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</si>
  <si>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</si>
  <si>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</si>
  <si>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</si>
  <si>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</si>
  <si>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</si>
  <si>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</si>
  <si>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</si>
  <si>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</si>
  <si>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</si>
  <si>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</si>
  <si>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</si>
  <si>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</si>
  <si>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</si>
  <si>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</si>
  <si>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</si>
  <si>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</si>
  <si>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</si>
  <si>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</si>
  <si>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</si>
  <si>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</si>
  <si>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</si>
  <si>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</si>
  <si>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</si>
  <si>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</si>
  <si>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</si>
  <si>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</si>
  <si>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</si>
  <si>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</si>
  <si>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</si>
  <si>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</si>
  <si>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</si>
  <si>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</si>
  <si>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</si>
  <si>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</si>
  <si>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</si>
  <si>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</si>
  <si>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</si>
  <si>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</si>
  <si>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</si>
  <si>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</si>
  <si>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</si>
  <si>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</si>
  <si>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</si>
  <si>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</si>
  <si>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</si>
  <si>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</si>
  <si>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</si>
  <si>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</si>
  <si>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</si>
  <si>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</si>
  <si>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</si>
  <si>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</si>
  <si>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</si>
  <si>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</si>
  <si>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</si>
  <si>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</si>
  <si>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</si>
  <si>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</si>
  <si>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</si>
  <si>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</si>
  <si>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</si>
  <si>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</si>
  <si>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</si>
  <si>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</si>
  <si>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</si>
  <si>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</si>
  <si>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</si>
  <si>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</si>
  <si>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</si>
  <si>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</si>
  <si>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</si>
  <si>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</si>
  <si>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</si>
  <si>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</si>
  <si>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</si>
  <si>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</si>
  <si>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</si>
  <si>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</si>
  <si>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</si>
  <si>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</si>
  <si>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</si>
  <si>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</si>
  <si>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</si>
  <si>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</si>
  <si>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</si>
  <si>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</si>
  <si>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</si>
  <si>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</si>
  <si>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</si>
  <si>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</si>
  <si>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</si>
  <si>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</si>
  <si>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</si>
  <si>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</si>
  <si>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</si>
  <si>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</si>
  <si>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</si>
  <si>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</si>
  <si>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</si>
  <si>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</si>
  <si>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</si>
  <si>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</si>
  <si>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</si>
  <si>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</si>
  <si>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</si>
  <si>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</si>
  <si>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</si>
  <si>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</si>
  <si>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</si>
  <si>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</si>
  <si>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</si>
  <si>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</si>
  <si>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</si>
  <si>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</si>
  <si>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</si>
  <si>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</si>
  <si>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</si>
  <si>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</si>
  <si>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</si>
  <si>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</si>
  <si>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</si>
  <si>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</si>
  <si>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</si>
  <si>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</si>
  <si>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</si>
  <si>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</si>
  <si>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</si>
  <si>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</si>
  <si>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</si>
  <si>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</si>
  <si>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</si>
  <si>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</si>
  <si>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</si>
  <si>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</si>
  <si>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</si>
  <si>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</si>
  <si>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</si>
  <si>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</si>
  <si>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</si>
  <si>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</si>
  <si>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</si>
  <si>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</si>
  <si>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</si>
  <si>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</si>
  <si>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</si>
  <si>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</si>
  <si>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</si>
  <si>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</si>
  <si>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</si>
  <si>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</si>
  <si>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</si>
  <si>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</si>
  <si>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</si>
  <si>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</si>
  <si>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</si>
  <si>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</si>
  <si>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</si>
  <si>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</si>
  <si>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</si>
  <si>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</si>
  <si>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</si>
  <si>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</si>
  <si>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</si>
  <si>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</si>
  <si>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</si>
  <si>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</si>
  <si>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</si>
  <si>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</si>
  <si>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</si>
  <si>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</si>
  <si>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</si>
  <si>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</si>
  <si>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</si>
  <si>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</si>
  <si>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</si>
  <si>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</si>
  <si>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</si>
  <si>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</si>
  <si>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</si>
  <si>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</si>
  <si>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</si>
  <si>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</si>
  <si>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</si>
  <si>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</si>
  <si>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</si>
  <si>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</si>
  <si>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</si>
  <si>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</si>
  <si>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</si>
  <si>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</si>
  <si>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</si>
  <si>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</si>
  <si>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</si>
  <si>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</si>
  <si>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</si>
  <si>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</si>
  <si>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</si>
  <si>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</si>
  <si>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</si>
  <si>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</si>
  <si>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</si>
  <si>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</si>
  <si>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</si>
  <si>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</si>
  <si>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</si>
  <si>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</si>
  <si>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</si>
  <si>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</si>
  <si>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</si>
  <si>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</si>
  <si>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</si>
  <si>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</si>
  <si>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</si>
  <si>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</si>
  <si>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</si>
  <si>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</si>
  <si>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</si>
  <si>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</si>
  <si>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</si>
  <si>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</si>
  <si>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</si>
  <si>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</si>
  <si>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</si>
  <si>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</si>
  <si>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</si>
  <si>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</si>
  <si>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</si>
  <si>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</si>
  <si>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</si>
  <si>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</si>
  <si>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</si>
  <si>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</si>
  <si>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</si>
  <si>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</si>
  <si>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</si>
  <si>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</si>
  <si>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</si>
  <si>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</si>
  <si>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</si>
  <si>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</si>
  <si>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</si>
  <si>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</si>
  <si>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</si>
  <si>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</si>
  <si>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</si>
  <si>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</si>
  <si>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</si>
  <si>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</si>
  <si>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</si>
  <si>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</si>
  <si>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</si>
  <si>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</si>
  <si>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</si>
  <si>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</si>
  <si>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</si>
  <si>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</si>
  <si>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</si>
  <si>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</si>
  <si>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</si>
  <si>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</si>
  <si>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</si>
  <si>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</si>
  <si>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</si>
  <si>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</si>
  <si>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</si>
  <si>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</si>
  <si>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</si>
  <si>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</si>
  <si>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</si>
  <si>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</si>
  <si>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</si>
  <si>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</si>
  <si>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</si>
  <si>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</si>
  <si>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</si>
  <si>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</si>
  <si>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</si>
  <si>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</si>
  <si>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</si>
  <si>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</si>
  <si>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</si>
  <si>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</si>
  <si>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</si>
  <si>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</si>
  <si>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</si>
  <si>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</si>
  <si>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</si>
  <si>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</si>
  <si>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</si>
  <si>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</si>
  <si>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</si>
  <si>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</si>
  <si>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</si>
  <si>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</si>
  <si>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</si>
  <si>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</si>
  <si>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</si>
  <si>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</si>
  <si>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</si>
  <si>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</si>
  <si>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</si>
  <si>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</si>
  <si>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</si>
  <si>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</si>
  <si>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</si>
  <si>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</si>
  <si>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</si>
  <si>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</si>
  <si>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</si>
  <si>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</si>
  <si>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</si>
  <si>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</si>
  <si>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</si>
  <si>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</si>
  <si>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</si>
  <si>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</si>
  <si>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</si>
  <si>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</si>
  <si>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</si>
  <si>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</si>
  <si>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</si>
  <si>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</si>
  <si>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</si>
  <si>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</si>
  <si>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</si>
  <si>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</si>
  <si>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</si>
  <si>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</si>
  <si>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</si>
  <si>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</si>
  <si>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</si>
  <si>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</si>
  <si>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</si>
  <si>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</si>
  <si>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</si>
  <si>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</si>
  <si>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</si>
  <si>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</si>
  <si>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</si>
  <si>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</si>
  <si>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</si>
  <si>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</si>
  <si>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</si>
  <si>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</si>
  <si>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</si>
  <si>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</si>
  <si>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</si>
  <si>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</si>
  <si>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</si>
  <si>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</si>
  <si>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</si>
  <si>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</si>
  <si>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</si>
  <si>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</si>
  <si>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</si>
  <si>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</si>
  <si>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</si>
  <si>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</si>
  <si>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</si>
  <si>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</si>
  <si>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</si>
  <si>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</si>
  <si>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</si>
  <si>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</si>
  <si>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</si>
  <si>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</si>
  <si>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</si>
  <si>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</si>
  <si>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</si>
  <si>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</si>
  <si>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</si>
  <si>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</si>
  <si>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</si>
  <si>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</si>
  <si>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</si>
  <si>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</si>
  <si>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</si>
  <si>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</si>
  <si>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</si>
  <si>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</si>
  <si>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</si>
  <si>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</si>
  <si>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</si>
  <si>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</si>
  <si>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</si>
  <si>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</si>
  <si>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</si>
  <si>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</si>
  <si>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</si>
  <si>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</si>
  <si>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</si>
  <si>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</si>
  <si>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</si>
  <si>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</si>
  <si>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</si>
  <si>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</si>
  <si>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</si>
  <si>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</si>
  <si>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</si>
  <si>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</si>
  <si>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</si>
  <si>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</si>
  <si>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</si>
  <si>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</si>
  <si>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</si>
  <si>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</si>
  <si>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</si>
  <si>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</si>
  <si>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</si>
  <si>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</si>
  <si>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</si>
  <si>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</si>
  <si>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</si>
  <si>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</si>
  <si>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</si>
  <si>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</si>
  <si>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</si>
  <si>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</si>
  <si>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</si>
  <si>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</si>
  <si>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</si>
  <si>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</si>
  <si>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</si>
  <si>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</si>
  <si>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</si>
  <si>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</si>
  <si>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</si>
  <si>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</si>
  <si>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</si>
  <si>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</si>
  <si>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</si>
  <si>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</si>
  <si>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</si>
  <si>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</si>
  <si>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</si>
  <si>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</si>
  <si>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</si>
  <si>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</si>
  <si>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</si>
  <si>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</si>
  <si>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</si>
  <si>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</si>
  <si>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</si>
  <si>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</si>
  <si>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</si>
  <si>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</si>
  <si>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</si>
  <si>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</si>
  <si>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</si>
  <si>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</si>
  <si>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</si>
  <si>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</si>
  <si>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</si>
  <si>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</si>
  <si>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</si>
  <si>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</si>
  <si>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</si>
  <si>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</si>
  <si>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</si>
  <si>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</si>
  <si>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</si>
  <si>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</si>
  <si>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</si>
  <si>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</si>
  <si>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</si>
  <si>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</si>
  <si>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</si>
  <si>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</si>
  <si>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</si>
  <si>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</si>
  <si>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</si>
  <si>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</si>
  <si>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</si>
  <si>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</si>
  <si>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</si>
  <si>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</si>
  <si>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</si>
  <si>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</si>
  <si>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</si>
  <si>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</si>
  <si>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</si>
  <si>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</si>
  <si>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</si>
  <si>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</si>
  <si>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</si>
  <si>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</si>
  <si>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</si>
  <si>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</si>
  <si>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</si>
  <si>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</si>
  <si>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</si>
  <si>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</si>
  <si>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</si>
  <si>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</si>
  <si>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</si>
  <si>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</si>
  <si>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</si>
  <si>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</si>
  <si>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</si>
  <si>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</si>
  <si>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</si>
  <si>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</si>
  <si>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</si>
  <si>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</si>
  <si>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</si>
  <si>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</si>
  <si>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</si>
  <si>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</si>
  <si>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</si>
  <si>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</si>
  <si>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</si>
  <si>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</si>
  <si>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</si>
  <si>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</si>
  <si>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</si>
  <si>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</si>
  <si>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</si>
  <si>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</si>
  <si>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</si>
  <si>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</si>
  <si>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</si>
  <si>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</si>
  <si>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</si>
  <si>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</si>
  <si>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</si>
  <si>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</si>
  <si>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</si>
  <si>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</si>
  <si>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</si>
  <si>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</si>
  <si>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</si>
  <si>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</si>
  <si>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</si>
  <si>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</si>
  <si>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</si>
  <si>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</si>
  <si>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</si>
  <si>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</si>
  <si>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</si>
  <si>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</si>
  <si>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</si>
  <si>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</si>
  <si>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</si>
  <si>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</si>
  <si>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</si>
  <si>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</si>
  <si>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</si>
  <si>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</si>
  <si>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</si>
  <si>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</si>
  <si>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</si>
  <si>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</si>
  <si>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</si>
  <si>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</si>
  <si>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</si>
  <si>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</si>
  <si>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</si>
  <si>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</si>
  <si>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</si>
  <si>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</si>
  <si>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</si>
  <si>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</si>
  <si>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</si>
  <si>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</si>
  <si>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</si>
  <si>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</si>
  <si>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</si>
  <si>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</si>
  <si>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</si>
  <si>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</si>
  <si>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</si>
  <si>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</si>
  <si>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</si>
  <si>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</si>
  <si>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</si>
  <si>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</si>
  <si>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</si>
  <si>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</si>
  <si>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</si>
  <si>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</si>
  <si>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</si>
  <si>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</si>
  <si>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</si>
  <si>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</si>
  <si>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</si>
  <si>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</si>
  <si>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</si>
  <si>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</si>
  <si>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</si>
  <si>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</si>
  <si>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</si>
  <si>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</si>
  <si>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</si>
  <si>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</si>
  <si>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</si>
  <si>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</si>
  <si>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</si>
  <si>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</si>
  <si>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</si>
  <si>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</si>
  <si>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</si>
  <si>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</si>
  <si>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</si>
  <si>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</si>
  <si>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</si>
  <si>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</si>
  <si>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</si>
  <si>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</si>
  <si>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</si>
  <si>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</si>
  <si>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</si>
  <si>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</si>
  <si>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</si>
  <si>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</si>
  <si>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</si>
  <si>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</si>
  <si>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</si>
  <si>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</si>
  <si>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</si>
  <si>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</si>
  <si>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</si>
  <si>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</si>
  <si>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</si>
  <si>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</si>
  <si>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</si>
  <si>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</si>
  <si>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</si>
  <si>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</si>
  <si>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</si>
  <si>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</si>
  <si>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</si>
  <si>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</si>
  <si>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</si>
  <si>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</si>
  <si>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</si>
  <si>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</si>
  <si>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</si>
  <si>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</si>
  <si>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</si>
  <si>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</si>
  <si>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</si>
  <si>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</si>
  <si>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</si>
  <si>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</si>
  <si>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</si>
  <si>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</si>
  <si>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</si>
  <si>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</si>
  <si>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</si>
  <si>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</si>
  <si>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</si>
  <si>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</si>
  <si>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</si>
  <si>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</si>
  <si>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</si>
  <si>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</si>
  <si>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</si>
  <si>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</si>
  <si>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</si>
  <si>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</si>
  <si>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</si>
  <si>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</si>
  <si>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</si>
  <si>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</si>
  <si>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</si>
  <si>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</si>
  <si>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</si>
  <si>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</si>
  <si>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</si>
  <si>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</si>
  <si>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</si>
  <si>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</si>
  <si>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</si>
  <si>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</si>
  <si>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</si>
  <si>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</si>
  <si>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</si>
  <si>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</si>
  <si>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</si>
  <si>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</si>
  <si>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</si>
  <si>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</si>
  <si>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</si>
  <si>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</si>
  <si>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</si>
  <si>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</si>
  <si>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</si>
  <si>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</si>
  <si>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</si>
  <si>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</si>
  <si>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</si>
  <si>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</si>
  <si>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</si>
  <si>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</si>
  <si>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</si>
  <si>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</si>
  <si>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</si>
  <si>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</si>
  <si>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</si>
  <si>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</si>
  <si>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</si>
  <si>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</si>
  <si>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</si>
  <si>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</si>
  <si>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</si>
  <si>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</si>
  <si>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</si>
  <si>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</si>
  <si>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</si>
  <si>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</si>
  <si>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</si>
  <si>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</si>
  <si>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</si>
  <si>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</si>
  <si>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</si>
  <si>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</si>
  <si>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</si>
  <si>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</si>
  <si>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</si>
  <si>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</si>
  <si>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</si>
  <si>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</si>
  <si>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</si>
  <si>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</si>
  <si>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</si>
  <si>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</si>
  <si>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</si>
  <si>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</si>
  <si>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</si>
  <si>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</si>
  <si>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</si>
  <si>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</si>
  <si>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</si>
  <si>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</si>
  <si>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</si>
  <si>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</si>
  <si>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</si>
  <si>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</si>
  <si>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</si>
  <si>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</si>
  <si>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</si>
  <si>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</si>
  <si>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</si>
  <si>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</si>
  <si>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</si>
  <si>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</si>
  <si>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</si>
  <si>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</si>
  <si>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</si>
  <si>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</si>
  <si>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</si>
  <si>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</si>
  <si>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</si>
  <si>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</si>
  <si>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</si>
  <si>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</si>
  <si>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</si>
  <si>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</si>
  <si>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</si>
  <si>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</si>
  <si>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</si>
  <si>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</si>
  <si>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</si>
  <si>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</si>
  <si>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</si>
  <si>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</si>
  <si>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</si>
  <si>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</si>
  <si>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</si>
  <si>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</si>
  <si>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</si>
  <si>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</si>
  <si>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</si>
  <si>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</si>
  <si>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</si>
  <si>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</si>
  <si>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</si>
  <si>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</si>
  <si>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</si>
  <si>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</si>
  <si>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</si>
  <si>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</si>
  <si>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</si>
  <si>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</si>
  <si>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</si>
  <si>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</si>
  <si>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</si>
  <si>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</si>
  <si>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</si>
  <si>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</si>
  <si>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</si>
  <si>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</si>
  <si>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</si>
  <si>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</si>
  <si>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</si>
  <si>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</si>
  <si>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</si>
  <si>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</si>
  <si>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</si>
  <si>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</si>
  <si>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</si>
  <si>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</si>
  <si>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</si>
  <si>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</si>
  <si>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</si>
  <si>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</si>
  <si>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</si>
  <si>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</si>
  <si>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</si>
  <si>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</si>
  <si>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</si>
  <si>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</si>
  <si>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</si>
  <si>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</si>
  <si>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</si>
  <si>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</si>
  <si>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</si>
  <si>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</si>
  <si>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</si>
  <si>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</si>
  <si>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</si>
  <si>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</si>
  <si>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</si>
  <si>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</si>
  <si>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</si>
  <si>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</si>
  <si>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</si>
  <si>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</si>
  <si>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</si>
  <si>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</si>
  <si>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</si>
  <si>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</si>
  <si>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</si>
  <si>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</si>
  <si>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</si>
  <si>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</si>
  <si>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</si>
  <si>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</si>
  <si>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</si>
  <si>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</si>
  <si>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</si>
  <si>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</si>
  <si>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</si>
  <si>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</si>
  <si>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</si>
  <si>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</si>
  <si>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</si>
  <si>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</si>
  <si>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</si>
  <si>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</si>
  <si>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</si>
  <si>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</si>
  <si>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</si>
  <si>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</si>
  <si>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</si>
  <si>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</si>
  <si>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</si>
  <si>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</si>
  <si>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</si>
  <si>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</si>
  <si>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</si>
  <si>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</si>
  <si>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</si>
  <si>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</si>
  <si>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</si>
  <si>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</si>
  <si>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</si>
  <si>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</si>
  <si>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</si>
  <si>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</si>
  <si>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</si>
  <si>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</si>
  <si>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</si>
  <si>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</si>
  <si>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</si>
  <si>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</si>
  <si>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</si>
  <si>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</si>
  <si>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</si>
  <si>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</si>
  <si>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</si>
  <si>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</si>
  <si>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</si>
  <si>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</si>
  <si>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</si>
  <si>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</si>
  <si>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</si>
  <si>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</si>
  <si>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</si>
  <si>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</si>
  <si>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</si>
  <si>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</si>
  <si>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</si>
  <si>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</si>
  <si>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</si>
  <si>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</si>
  <si>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</si>
  <si>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</si>
  <si>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</si>
  <si>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</si>
  <si>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</si>
  <si>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</si>
  <si>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</si>
  <si>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</si>
  <si>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</si>
  <si>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</si>
  <si>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</si>
  <si>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</si>
  <si>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</si>
  <si>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</si>
  <si>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</si>
  <si>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</si>
  <si>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</si>
  <si>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</si>
  <si>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</si>
  <si>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</si>
  <si>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</si>
  <si>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</si>
  <si>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</si>
  <si>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</si>
  <si>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</si>
  <si>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</si>
  <si>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</si>
  <si>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</si>
  <si>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</si>
  <si>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</si>
  <si>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</si>
  <si>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</si>
  <si>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</si>
  <si>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</si>
  <si>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</si>
  <si>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</si>
  <si>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</si>
  <si>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</si>
  <si>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</si>
  <si>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</si>
  <si>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</si>
  <si>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</si>
  <si>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</si>
  <si>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</si>
  <si>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</si>
  <si>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</si>
  <si>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</si>
  <si>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</si>
  <si>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</si>
  <si>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</si>
  <si>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</si>
  <si>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</si>
  <si>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</si>
  <si>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</si>
  <si>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</si>
  <si>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</si>
  <si>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</si>
  <si>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</si>
  <si>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</si>
  <si>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</si>
  <si>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</si>
  <si>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</si>
  <si>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</si>
  <si>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</si>
  <si>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</si>
  <si>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</si>
  <si>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</si>
  <si>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</si>
  <si>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</si>
  <si>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</si>
  <si>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</si>
  <si>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</si>
  <si>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</si>
  <si>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</si>
  <si>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</si>
  <si>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</si>
  <si>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</si>
  <si>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</si>
  <si>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</si>
  <si>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</si>
  <si>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</si>
  <si>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</si>
  <si>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</si>
  <si>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</si>
  <si>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</si>
  <si>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</si>
  <si>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</si>
  <si>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</si>
  <si>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</si>
  <si>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</si>
  <si>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</si>
  <si>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</si>
  <si>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</si>
  <si>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</si>
  <si>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</si>
  <si>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</si>
  <si>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</si>
  <si>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</si>
  <si>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</si>
  <si>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</si>
  <si>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</si>
  <si>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</si>
  <si>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</si>
  <si>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</si>
  <si>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</si>
  <si>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</si>
  <si>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</si>
  <si>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</si>
  <si>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</si>
  <si>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</si>
  <si>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</si>
  <si>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</si>
  <si>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</si>
  <si>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</si>
  <si>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</si>
  <si>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</si>
  <si>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</si>
  <si>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</si>
  <si>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</si>
  <si>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</si>
  <si>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</si>
  <si>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</si>
  <si>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</si>
  <si>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</si>
  <si>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</si>
  <si>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</si>
  <si>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</si>
  <si>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</si>
  <si>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</si>
  <si>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</si>
  <si>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</si>
  <si>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</si>
  <si>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</si>
  <si>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</si>
  <si>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</si>
  <si>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</si>
  <si>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</si>
  <si>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</si>
  <si>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</si>
  <si>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</si>
  <si>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</si>
  <si>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</si>
  <si>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</si>
  <si>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</si>
  <si>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</si>
  <si>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</si>
  <si>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</si>
  <si>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</si>
  <si>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</si>
  <si>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</si>
  <si>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</si>
  <si>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</si>
  <si>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</si>
  <si>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</si>
  <si>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</si>
  <si>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</si>
  <si>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</si>
  <si>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</si>
  <si>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</si>
  <si>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</si>
  <si>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</si>
  <si>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</si>
  <si>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</si>
  <si>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</si>
  <si>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</si>
  <si>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</si>
  <si>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</si>
  <si>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</si>
  <si>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</si>
  <si>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</si>
  <si>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</si>
  <si>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</si>
  <si>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</si>
  <si>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</si>
  <si>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</si>
  <si>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</si>
  <si>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</si>
  <si>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</si>
  <si>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</si>
  <si>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</si>
  <si>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</si>
  <si>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</si>
  <si>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</si>
  <si>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</si>
  <si>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</si>
  <si>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</si>
  <si>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</si>
  <si>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</si>
  <si>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</si>
  <si>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</si>
  <si>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</si>
  <si>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</si>
  <si>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</si>
  <si>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</si>
  <si>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</si>
  <si>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</si>
  <si>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</si>
  <si>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</si>
  <si>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</si>
  <si>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</si>
  <si>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</si>
  <si>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</si>
  <si>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</si>
  <si>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</si>
  <si>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</si>
  <si>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</si>
  <si>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</si>
  <si>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</si>
  <si>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</si>
  <si>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</si>
  <si>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</si>
  <si>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</si>
  <si>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</si>
  <si>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</si>
  <si>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</si>
  <si>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</si>
  <si>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</si>
  <si>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</si>
  <si>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</si>
  <si>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</si>
  <si>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</si>
  <si>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</si>
  <si>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</si>
  <si>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</si>
  <si>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</si>
  <si>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</si>
  <si>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</si>
  <si>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</si>
  <si>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</si>
  <si>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</si>
  <si>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</si>
  <si>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</si>
  <si>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</si>
  <si>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</si>
  <si>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</si>
  <si>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</si>
  <si>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</si>
  <si>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</si>
  <si>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</si>
  <si>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</si>
  <si>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</si>
  <si>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</si>
  <si>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</si>
  <si>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</si>
  <si>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</si>
  <si>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</si>
  <si>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</si>
  <si>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</si>
  <si>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</si>
  <si>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</si>
  <si>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</si>
  <si>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</si>
  <si>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</si>
  <si>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</si>
  <si>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</si>
  <si>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</si>
  <si>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</si>
  <si>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</si>
  <si>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</si>
  <si>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</si>
  <si>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</si>
  <si>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</si>
  <si>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</si>
  <si>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</si>
  <si>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</si>
  <si>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</si>
  <si>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</si>
  <si>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</si>
  <si>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</si>
  <si>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</si>
  <si>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</si>
  <si>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</si>
  <si>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</si>
  <si>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</si>
  <si>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</si>
  <si>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</si>
  <si>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</si>
  <si>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</si>
  <si>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</si>
  <si>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</si>
  <si>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</si>
  <si>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</si>
  <si>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</si>
  <si>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</si>
  <si>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</si>
  <si>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</si>
  <si>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</si>
  <si>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</si>
  <si>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</si>
  <si>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</si>
  <si>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</si>
  <si>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</si>
  <si>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</si>
  <si>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</si>
  <si>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</si>
  <si>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</si>
  <si>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</si>
  <si>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</si>
  <si>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</si>
  <si>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</si>
  <si>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</si>
  <si>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</si>
  <si>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</si>
  <si>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</si>
  <si>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</si>
  <si>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</si>
  <si>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</si>
  <si>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</si>
  <si>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</si>
  <si>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</si>
  <si>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</si>
  <si>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</si>
  <si>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</si>
  <si>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</si>
  <si>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</si>
  <si>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</si>
  <si>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</si>
  <si>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</si>
  <si>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</si>
  <si>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</si>
  <si>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</si>
  <si>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</si>
  <si>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</si>
  <si>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</si>
  <si>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</si>
  <si>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</si>
  <si>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</si>
  <si>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</si>
  <si>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</si>
  <si>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</si>
  <si>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</si>
  <si>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</si>
  <si>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</si>
  <si>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</si>
  <si>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</si>
  <si>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</si>
  <si>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</si>
  <si>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</si>
  <si>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</si>
  <si>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</si>
  <si>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</si>
  <si>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</si>
  <si>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</si>
  <si>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</si>
  <si>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</si>
  <si>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</si>
  <si>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</si>
  <si>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</si>
  <si>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</si>
  <si>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</si>
  <si>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</si>
  <si>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</si>
  <si>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</si>
  <si>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</si>
  <si>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</si>
  <si>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</si>
  <si>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</si>
  <si>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</si>
  <si>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</si>
  <si>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</si>
  <si>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</si>
  <si>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</si>
  <si>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</si>
  <si>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</si>
  <si>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</si>
  <si>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</si>
  <si>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</si>
  <si>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</si>
  <si>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</si>
  <si>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</si>
  <si>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</si>
  <si>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</si>
  <si>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</si>
  <si>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</si>
  <si>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</si>
  <si>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</si>
  <si>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</si>
  <si>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</si>
  <si>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</si>
  <si>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</si>
  <si>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</si>
  <si>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</si>
  <si>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</si>
  <si>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</si>
  <si>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</si>
  <si>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</si>
  <si>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</si>
  <si>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</si>
  <si>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</si>
  <si>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</si>
  <si>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</si>
  <si>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</si>
  <si>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</si>
  <si>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</si>
  <si>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</si>
  <si>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</si>
  <si>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</si>
  <si>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</si>
  <si>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</si>
  <si>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</si>
  <si>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</si>
  <si>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</si>
  <si>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</si>
  <si>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</si>
  <si>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</si>
  <si>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</si>
  <si>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</si>
  <si>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</si>
  <si>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</si>
  <si>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</si>
  <si>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</si>
  <si>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</si>
  <si>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</si>
  <si>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</si>
  <si>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</si>
  <si>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</si>
  <si>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</si>
  <si>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</si>
  <si>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</si>
  <si>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</si>
  <si>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</si>
  <si>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</si>
  <si>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</si>
  <si>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</si>
  <si>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</si>
  <si>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</si>
  <si>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</si>
  <si>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</si>
  <si>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</si>
  <si>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</si>
  <si>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</si>
  <si>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</si>
  <si>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</si>
  <si>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</si>
  <si>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</si>
  <si>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</si>
  <si>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</si>
  <si>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</si>
  <si>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</si>
  <si>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</si>
  <si>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</si>
  <si>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</si>
  <si>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</si>
  <si>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</si>
  <si>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</si>
  <si>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</si>
  <si>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</si>
  <si>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</si>
  <si>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</si>
  <si>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</si>
  <si>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</si>
  <si>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</si>
  <si>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</si>
  <si>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</si>
  <si>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</si>
  <si>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</si>
  <si>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</si>
  <si>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</si>
  <si>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</si>
  <si>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</si>
  <si>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</si>
  <si>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</si>
  <si>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</si>
  <si>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</si>
  <si>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</si>
  <si>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</si>
  <si>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</si>
  <si>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</si>
  <si>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</si>
  <si>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</si>
  <si>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</si>
  <si>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</si>
  <si>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</si>
  <si>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</si>
  <si>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</si>
  <si>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</si>
  <si>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</si>
  <si>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</si>
  <si>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</si>
  <si>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</si>
  <si>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</si>
  <si>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</si>
  <si>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</si>
  <si>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</si>
  <si>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</si>
  <si>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</si>
  <si>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</si>
  <si>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</si>
  <si>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</si>
  <si>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</si>
  <si>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</si>
  <si>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</si>
  <si>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</si>
  <si>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</si>
  <si>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</si>
  <si>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</si>
  <si>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</si>
  <si>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</si>
  <si>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</si>
  <si>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</si>
  <si>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</si>
  <si>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</si>
  <si>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</si>
  <si>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</si>
  <si>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</si>
  <si>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</si>
  <si>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</si>
  <si>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</si>
  <si>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</si>
  <si>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</si>
  <si>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</si>
  <si>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</si>
  <si>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</si>
  <si>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</si>
  <si>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</si>
  <si>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</si>
  <si>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</si>
  <si>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</si>
  <si>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</si>
  <si>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</si>
  <si>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</si>
  <si>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</si>
  <si>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</si>
  <si>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</si>
  <si>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</si>
  <si>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</si>
  <si>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</si>
  <si>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</si>
  <si>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</si>
  <si>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</si>
  <si>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</si>
  <si>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</si>
  <si>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</si>
  <si>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</si>
  <si>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</si>
  <si>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</si>
  <si>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</si>
  <si>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</si>
  <si>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</si>
  <si>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</si>
  <si>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</si>
  <si>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</si>
  <si>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</si>
  <si>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</si>
  <si>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</si>
  <si>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</si>
  <si>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</si>
  <si>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</si>
  <si>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</si>
  <si>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</si>
  <si>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</si>
  <si>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</si>
  <si>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</si>
  <si>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</si>
  <si>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</si>
  <si>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</si>
  <si>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</si>
  <si>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</si>
  <si>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</si>
  <si>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</si>
  <si>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</si>
  <si>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</si>
  <si>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</si>
  <si>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</si>
  <si>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</si>
  <si>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</si>
  <si>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</si>
  <si>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</si>
  <si>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</si>
  <si>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</si>
  <si>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</si>
  <si>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</si>
  <si>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</si>
  <si>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</si>
  <si>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</si>
  <si>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</si>
  <si>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</si>
  <si>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</si>
  <si>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</si>
  <si>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</si>
  <si>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</si>
  <si>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</si>
  <si>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</si>
  <si>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</si>
  <si>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</si>
  <si>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</si>
  <si>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</si>
  <si>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</si>
  <si>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</si>
  <si>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</si>
  <si>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</si>
  <si>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</si>
  <si>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</si>
  <si>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</si>
  <si>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</si>
  <si>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</si>
  <si>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</si>
  <si>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</si>
  <si>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</si>
  <si>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</si>
  <si>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</si>
  <si>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</si>
  <si>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</si>
  <si>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</si>
  <si>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</si>
  <si>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</si>
  <si>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</si>
  <si>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</si>
  <si>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</si>
  <si>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</si>
  <si>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</si>
  <si>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</si>
  <si>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</si>
  <si>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</si>
  <si>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</si>
  <si>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</si>
  <si>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</si>
  <si>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</si>
  <si>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</si>
  <si>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</si>
  <si>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</si>
  <si>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</si>
  <si>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</si>
  <si>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</si>
  <si>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</si>
  <si>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</si>
  <si>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</si>
  <si>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</si>
  <si>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</si>
  <si>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</si>
  <si>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</si>
  <si>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</si>
  <si>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</si>
  <si>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</si>
  <si>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</si>
  <si>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</si>
  <si>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</si>
  <si>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</si>
  <si>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</si>
  <si>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</si>
  <si>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</si>
  <si>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</si>
  <si>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</si>
  <si>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</si>
  <si>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</si>
  <si>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</si>
  <si>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</si>
  <si>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</si>
  <si>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</si>
  <si>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</si>
  <si>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</si>
  <si>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</si>
  <si>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</si>
  <si>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</si>
  <si>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</si>
  <si>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</si>
  <si>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</si>
  <si>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</si>
  <si>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</si>
  <si>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</si>
  <si>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</si>
  <si>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</si>
  <si>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</si>
  <si>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</si>
  <si>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</si>
  <si>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</si>
  <si>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</si>
  <si>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</si>
  <si>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</si>
  <si>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</si>
  <si>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</si>
  <si>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</si>
  <si>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</si>
  <si>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</si>
  <si>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</si>
  <si>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</si>
  <si>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</si>
  <si>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</si>
  <si>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</si>
  <si>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</si>
  <si>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</si>
  <si>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</si>
  <si>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</si>
  <si>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</si>
  <si>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</si>
  <si>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</si>
  <si>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</si>
  <si>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</si>
  <si>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</si>
  <si>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</si>
  <si>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</si>
  <si>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</si>
  <si>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</si>
  <si>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</si>
  <si>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</si>
  <si>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</si>
  <si>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</si>
  <si>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</si>
  <si>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</si>
  <si>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</si>
  <si>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</si>
  <si>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</si>
  <si>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</si>
  <si>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</si>
  <si>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</si>
  <si>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</si>
  <si>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</si>
  <si>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</si>
  <si>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</si>
  <si>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</si>
  <si>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</si>
  <si>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</si>
  <si>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</si>
  <si>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</si>
  <si>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</si>
  <si>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</si>
  <si>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</si>
  <si>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</si>
  <si>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</si>
  <si>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</si>
  <si>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</si>
  <si>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</si>
  <si>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</si>
  <si>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</si>
  <si>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</si>
  <si>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</si>
  <si>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</si>
  <si>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</si>
  <si>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</si>
  <si>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</si>
  <si>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</si>
  <si>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</si>
  <si>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</si>
  <si>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</si>
  <si>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</si>
  <si>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</si>
  <si>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</si>
  <si>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</si>
  <si>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</si>
  <si>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</si>
  <si>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</si>
  <si>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</si>
  <si>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</si>
  <si>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</si>
  <si>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</si>
  <si>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</si>
  <si>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</si>
  <si>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</si>
  <si>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</si>
  <si>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</si>
  <si>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</si>
  <si>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</si>
  <si>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</si>
  <si>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</si>
  <si>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</si>
  <si>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</si>
  <si>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</si>
  <si>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</si>
  <si>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</si>
  <si>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</si>
  <si>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</si>
  <si>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</si>
  <si>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</si>
  <si>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</si>
  <si>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</si>
  <si>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</si>
  <si>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</si>
  <si>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</si>
  <si>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</si>
  <si>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</si>
  <si>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</si>
  <si>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</si>
  <si>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</si>
  <si>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</si>
  <si>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</si>
  <si>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</si>
  <si>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</si>
  <si>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</si>
  <si>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</si>
  <si>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</si>
  <si>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</si>
  <si>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</si>
  <si>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</si>
  <si>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</si>
  <si>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</si>
  <si>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</si>
  <si>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</si>
  <si>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</si>
  <si>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</si>
  <si>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</si>
  <si>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</si>
  <si>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</si>
  <si>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</si>
  <si>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</si>
  <si>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</si>
  <si>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</si>
  <si>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</si>
  <si>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</si>
  <si>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</si>
  <si>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</si>
  <si>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</si>
  <si>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</si>
  <si>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</si>
  <si>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</si>
  <si>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</si>
  <si>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</si>
  <si>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</si>
  <si>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</si>
  <si>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</si>
  <si>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</si>
  <si>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</si>
  <si>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</si>
  <si>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</si>
  <si>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</si>
  <si>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</si>
  <si>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</si>
  <si>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</si>
  <si>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</si>
  <si>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</si>
  <si>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</si>
  <si>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</si>
  <si>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</si>
  <si>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</si>
  <si>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</si>
  <si>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</si>
  <si>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</si>
  <si>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</si>
  <si>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</si>
  <si>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</si>
  <si>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</si>
  <si>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</si>
  <si>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</si>
  <si>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</si>
  <si>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</si>
  <si>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</si>
  <si>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</si>
  <si>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</si>
  <si>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</si>
  <si>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</si>
  <si>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</si>
  <si>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</si>
  <si>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</si>
  <si>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</si>
  <si>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</si>
  <si>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</si>
  <si>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</si>
  <si>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</si>
  <si>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</si>
  <si>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</si>
  <si>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</si>
  <si>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</si>
  <si>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</si>
  <si>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</si>
  <si>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</si>
  <si>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</si>
  <si>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</si>
  <si>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</si>
  <si>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</si>
  <si>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</si>
  <si>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</si>
  <si>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</si>
  <si>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</si>
  <si>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</si>
  <si>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</si>
  <si>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</si>
  <si>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</si>
  <si>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</si>
  <si>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</si>
  <si>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</si>
  <si>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</si>
  <si>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</si>
  <si>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</si>
  <si>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</si>
  <si>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</si>
  <si>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</si>
  <si>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</si>
  <si>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</si>
  <si>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</si>
  <si>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</si>
  <si>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</si>
  <si>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</si>
  <si>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</si>
  <si>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</si>
  <si>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</si>
  <si>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</si>
  <si>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</si>
  <si>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</si>
  <si>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</si>
  <si>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</si>
  <si>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</si>
  <si>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</si>
  <si>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</si>
  <si>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</si>
  <si>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</si>
  <si>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</si>
  <si>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</si>
  <si>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</si>
  <si>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</si>
  <si>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</si>
  <si>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</si>
  <si>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</si>
  <si>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</si>
  <si>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</si>
  <si>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</si>
  <si>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</si>
  <si>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</si>
  <si>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</si>
  <si>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</si>
  <si>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</si>
  <si>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</si>
  <si>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</si>
  <si>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</si>
  <si>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</si>
  <si>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</si>
  <si>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</si>
  <si>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</si>
  <si>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</si>
  <si>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</si>
  <si>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</si>
  <si>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</si>
  <si>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</si>
  <si>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</si>
  <si>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</si>
  <si>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</si>
  <si>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</si>
  <si>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</si>
  <si>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</si>
  <si>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</si>
  <si>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</si>
  <si>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</si>
  <si>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</si>
  <si>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</si>
  <si>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</si>
  <si>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</si>
  <si>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</si>
  <si>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</si>
  <si>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</si>
  <si>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</si>
  <si>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</si>
  <si>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</si>
  <si>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</si>
  <si>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</si>
  <si>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</si>
  <si>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</si>
  <si>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</si>
  <si>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</si>
  <si>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</si>
  <si>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</si>
  <si>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</si>
  <si>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</si>
  <si>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</si>
  <si>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</si>
  <si>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</si>
  <si>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</si>
  <si>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</si>
  <si>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</si>
  <si>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</si>
  <si>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</si>
  <si>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</si>
  <si>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</si>
  <si>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</si>
  <si>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</si>
  <si>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</si>
  <si>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</si>
  <si>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</si>
  <si>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</si>
  <si>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</si>
  <si>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</si>
  <si>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</si>
  <si>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</si>
  <si>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</si>
  <si>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</si>
  <si>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</si>
  <si>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</si>
  <si>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</si>
  <si>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</si>
  <si>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</si>
  <si>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</si>
  <si>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</si>
  <si>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</si>
  <si>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</si>
  <si>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</si>
  <si>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</si>
  <si>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</si>
  <si>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</si>
  <si>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</si>
  <si>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</si>
  <si>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</si>
  <si>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</si>
  <si>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</si>
  <si>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</si>
  <si>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</si>
  <si>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</si>
  <si>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</si>
  <si>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</si>
  <si>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</si>
  <si>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</si>
  <si>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</si>
  <si>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</si>
  <si>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</si>
  <si>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</si>
  <si>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</si>
  <si>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</si>
  <si>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</si>
  <si>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</si>
  <si>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</si>
  <si>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</si>
  <si>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</si>
  <si>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</si>
  <si>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</si>
  <si>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</si>
  <si>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</si>
  <si>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</si>
  <si>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</si>
  <si>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</si>
  <si>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</si>
  <si>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</si>
  <si>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</si>
  <si>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</si>
  <si>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</si>
  <si>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</si>
  <si>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</si>
  <si>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</si>
  <si>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</si>
  <si>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</si>
  <si>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</si>
  <si>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</si>
  <si>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</si>
  <si>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</si>
  <si>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</si>
  <si>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</si>
  <si>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</si>
  <si>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</si>
  <si>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</si>
  <si>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</si>
  <si>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</si>
  <si>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</si>
  <si>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</si>
  <si>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</si>
  <si>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</si>
  <si>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</si>
  <si>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</si>
  <si>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</si>
  <si>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</si>
  <si>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</si>
  <si>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</si>
  <si>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</si>
  <si>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</si>
  <si>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</si>
  <si>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</si>
  <si>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</si>
  <si>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</si>
  <si>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</si>
  <si>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</si>
  <si>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</si>
  <si>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</si>
  <si>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</si>
  <si>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</si>
  <si>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</si>
  <si>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</si>
  <si>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</si>
  <si>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</si>
  <si>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</si>
  <si>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</si>
  <si>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</si>
  <si>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</si>
  <si>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</si>
  <si>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</si>
  <si>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</si>
  <si>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</si>
  <si>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</si>
  <si>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</si>
  <si>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</si>
  <si>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</si>
  <si>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</si>
  <si>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</si>
  <si>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</si>
  <si>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</si>
  <si>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</si>
  <si>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</si>
  <si>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</si>
  <si>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</si>
  <si>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</si>
  <si>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</si>
  <si>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</si>
  <si>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</si>
  <si>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</si>
  <si>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</si>
  <si>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</si>
  <si>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</si>
  <si>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</si>
  <si>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</si>
  <si>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</si>
  <si>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</si>
  <si>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</si>
  <si>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</si>
  <si>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</si>
  <si>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</si>
  <si>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</si>
  <si>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</si>
  <si>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</si>
  <si>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</si>
  <si>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</si>
  <si>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</si>
  <si>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</si>
  <si>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</si>
  <si>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</si>
  <si>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</si>
  <si>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</si>
  <si>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</si>
  <si>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</si>
  <si>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</si>
  <si>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</si>
  <si>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</si>
  <si>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</si>
  <si>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</si>
  <si>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</si>
  <si>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</si>
  <si>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</si>
  <si>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</si>
  <si>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</si>
  <si>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</si>
  <si>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</si>
  <si>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</si>
  <si>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</si>
  <si>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</si>
  <si>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</si>
  <si>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</si>
  <si>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</si>
  <si>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</si>
  <si>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</si>
  <si>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</si>
  <si>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</si>
  <si>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</si>
  <si>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</si>
  <si>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</si>
  <si>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</si>
  <si>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</si>
  <si>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</si>
  <si>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</si>
  <si>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</si>
  <si>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</si>
  <si>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</si>
  <si>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</si>
  <si>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</si>
  <si>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</si>
  <si>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</si>
  <si>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</si>
  <si>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</si>
  <si>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</si>
  <si>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</si>
  <si>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</si>
  <si>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</si>
  <si>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</si>
  <si>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</si>
  <si>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</si>
  <si>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</si>
  <si>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</si>
  <si>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</si>
  <si>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</si>
  <si>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</si>
  <si>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</si>
  <si>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</si>
  <si>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</si>
  <si>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</si>
  <si>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</si>
  <si>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</si>
  <si>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</si>
  <si>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</si>
  <si>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</si>
  <si>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</si>
  <si>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</si>
  <si>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</si>
  <si>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</si>
  <si>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</si>
  <si>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</si>
  <si>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</si>
  <si>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</si>
  <si>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</si>
  <si>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</si>
  <si>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</si>
  <si>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</si>
  <si>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</si>
  <si>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</si>
  <si>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</si>
  <si>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</si>
  <si>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</si>
  <si>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</si>
  <si>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</si>
  <si>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</si>
  <si>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</si>
  <si>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</si>
  <si>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</si>
  <si>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</si>
  <si>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</si>
  <si>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</si>
  <si>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</si>
  <si>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</si>
  <si>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</si>
  <si>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</si>
  <si>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</si>
  <si>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</si>
  <si>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</si>
  <si>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</si>
  <si>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</si>
  <si>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</si>
  <si>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</si>
  <si>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</si>
  <si>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</si>
  <si>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</si>
  <si>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</si>
  <si>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</si>
  <si>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</si>
  <si>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</si>
  <si>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</si>
  <si>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</si>
  <si>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</si>
  <si>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</si>
  <si>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</si>
  <si>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</si>
  <si>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</si>
  <si>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</si>
  <si>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</si>
  <si>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</si>
  <si>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</si>
  <si>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</si>
  <si>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</si>
  <si>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</si>
  <si>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</si>
  <si>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</si>
  <si>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</si>
  <si>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</si>
  <si>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</si>
  <si>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</si>
  <si>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</si>
  <si>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</si>
  <si>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</si>
  <si>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</si>
  <si>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</si>
  <si>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</si>
  <si>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</si>
  <si>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</si>
  <si>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</si>
  <si>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</si>
  <si>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</si>
  <si>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</si>
  <si>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</si>
  <si>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</si>
  <si>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</si>
  <si>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</si>
  <si>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</si>
  <si>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</si>
  <si>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</si>
  <si>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</si>
  <si>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</si>
  <si>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</si>
  <si>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</si>
  <si>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</si>
  <si>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</si>
  <si>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</si>
  <si>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</si>
  <si>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</si>
  <si>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</si>
  <si>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</si>
  <si>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</si>
  <si>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</si>
  <si>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</si>
  <si>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</si>
  <si>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</si>
  <si>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</si>
  <si>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</si>
  <si>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</si>
  <si>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</si>
  <si>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</si>
  <si>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</si>
  <si>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</si>
  <si>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</si>
  <si>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</si>
  <si>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</si>
  <si>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</si>
  <si>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</si>
  <si>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</si>
  <si>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</si>
  <si>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</si>
  <si>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</si>
  <si>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</si>
  <si>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</si>
  <si>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</si>
  <si>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</si>
  <si>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</si>
  <si>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</si>
  <si>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</si>
  <si>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</si>
  <si>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</si>
  <si>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</si>
  <si>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</si>
  <si>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</si>
  <si>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</si>
  <si>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</si>
  <si>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</si>
  <si>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</si>
  <si>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</si>
  <si>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</si>
  <si>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</si>
  <si>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</si>
  <si>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</si>
  <si>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</si>
  <si>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</si>
  <si>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</si>
  <si>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</si>
  <si>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</si>
  <si>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</si>
  <si>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</si>
  <si>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</si>
  <si>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</si>
  <si>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</si>
  <si>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</si>
  <si>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</si>
  <si>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</si>
  <si>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</si>
  <si>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</si>
  <si>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</si>
  <si>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</si>
  <si>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</si>
  <si>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</si>
  <si>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</si>
  <si>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</si>
  <si>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</si>
  <si>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</si>
  <si>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</si>
  <si>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</si>
  <si>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</si>
  <si>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</si>
  <si>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</si>
  <si>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</si>
  <si>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</si>
  <si>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</si>
  <si>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</si>
  <si>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</si>
  <si>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</si>
  <si>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</si>
  <si>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</si>
  <si>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</si>
  <si>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</si>
  <si>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</si>
  <si>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</si>
  <si>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</si>
  <si>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</si>
  <si>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</si>
  <si>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</si>
  <si>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</si>
  <si>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</si>
  <si>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</si>
  <si>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</si>
  <si>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</si>
  <si>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</si>
  <si>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</si>
  <si>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</si>
  <si>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</si>
  <si>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</si>
  <si>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</si>
  <si>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</si>
  <si>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</si>
  <si>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</si>
  <si>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</si>
  <si>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</si>
  <si>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</si>
  <si>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</si>
  <si>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</si>
  <si>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</si>
  <si>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</si>
  <si>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</si>
  <si>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</si>
  <si>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</si>
  <si>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</si>
  <si>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</si>
  <si>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</si>
  <si>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</si>
  <si>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</si>
  <si>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</si>
  <si>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</si>
  <si>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</si>
  <si>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</si>
  <si>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</si>
  <si>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</si>
  <si>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</si>
  <si>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</si>
  <si>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</si>
  <si>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</si>
  <si>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</si>
  <si>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</si>
  <si>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</si>
  <si>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</si>
  <si>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</si>
  <si>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</si>
  <si>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</si>
  <si>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</si>
  <si>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</si>
  <si>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</si>
  <si>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</si>
  <si>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</si>
  <si>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</si>
  <si>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</si>
  <si>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</si>
  <si>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</si>
  <si>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</si>
  <si>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</si>
  <si>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</si>
  <si>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</si>
  <si>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</si>
  <si>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</si>
  <si>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</si>
  <si>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</si>
  <si>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</si>
  <si>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</si>
  <si>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</si>
  <si>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</si>
  <si>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</si>
  <si>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</si>
  <si>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</si>
  <si>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</si>
  <si>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</si>
  <si>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</si>
  <si>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</si>
  <si>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</si>
  <si>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</si>
  <si>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</si>
  <si>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</si>
  <si>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</si>
  <si>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</si>
  <si>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</si>
  <si>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</si>
  <si>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</si>
  <si>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</si>
  <si>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</si>
  <si>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</si>
  <si>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</si>
  <si>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</si>
  <si>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</si>
  <si>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</si>
  <si>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</si>
  <si>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</si>
  <si>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</si>
  <si>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</si>
  <si>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</si>
  <si>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</si>
  <si>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</si>
  <si>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</si>
  <si>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</si>
  <si>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</si>
  <si>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</si>
  <si>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</si>
  <si>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</si>
  <si>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</si>
  <si>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</si>
  <si>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</si>
  <si>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</si>
  <si>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</si>
  <si>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</si>
  <si>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</si>
  <si>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</si>
  <si>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</si>
  <si>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</si>
  <si>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</si>
  <si>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</si>
  <si>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</si>
  <si>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</si>
  <si>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</si>
  <si>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</si>
  <si>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</si>
  <si>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</si>
  <si>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</si>
  <si>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</si>
  <si>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</si>
  <si>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</si>
  <si>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</si>
  <si>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</si>
  <si>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</si>
  <si>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</si>
  <si>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</si>
  <si>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</si>
  <si>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</si>
  <si>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</si>
  <si>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</si>
  <si>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</si>
  <si>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</si>
  <si>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</si>
  <si>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</si>
  <si>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</si>
  <si>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</si>
  <si>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</si>
  <si>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</si>
  <si>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</si>
  <si>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</si>
  <si>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</si>
  <si>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</si>
  <si>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</si>
  <si>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</si>
  <si>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</si>
  <si>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</si>
  <si>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</si>
  <si>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</si>
  <si>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</si>
  <si>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</si>
  <si>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</si>
  <si>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</si>
  <si>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</si>
  <si>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</si>
  <si>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</si>
  <si>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</si>
  <si>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</si>
  <si>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</si>
  <si>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</si>
  <si>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</si>
  <si>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</si>
  <si>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</si>
  <si>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</si>
  <si>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</si>
  <si>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</si>
  <si>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</si>
  <si>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</si>
  <si>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</si>
  <si>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</si>
  <si>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</si>
  <si>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</si>
  <si>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</si>
  <si>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</si>
  <si>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</si>
  <si>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</si>
  <si>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</si>
  <si>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</si>
  <si>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</si>
  <si>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</si>
  <si>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</si>
  <si>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</si>
  <si>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</si>
  <si>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</si>
  <si>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</si>
  <si>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</si>
  <si>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</si>
  <si>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</si>
  <si>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</si>
  <si>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</si>
  <si>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</si>
  <si>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</si>
  <si>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</si>
  <si>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</si>
  <si>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</si>
  <si>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</si>
  <si>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</si>
  <si>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</si>
  <si>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</si>
  <si>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</si>
  <si>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</si>
  <si>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</si>
  <si>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</si>
  <si>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</si>
  <si>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</si>
  <si>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</si>
  <si>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</si>
  <si>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</si>
  <si>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</si>
  <si>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</si>
  <si>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</si>
  <si>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</si>
  <si>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</si>
  <si>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</si>
  <si>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</si>
  <si>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</si>
  <si>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</si>
  <si>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</si>
  <si>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</si>
  <si>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</si>
  <si>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</si>
  <si>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</si>
  <si>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</si>
  <si>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</si>
  <si>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</si>
  <si>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</si>
  <si>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</si>
  <si>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</si>
  <si>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</si>
  <si>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</si>
  <si>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</si>
  <si>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</si>
  <si>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</si>
  <si>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</si>
  <si>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</si>
  <si>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</si>
  <si>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</si>
  <si>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</si>
  <si>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</si>
  <si>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</si>
  <si>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</si>
  <si>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</si>
  <si>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</si>
  <si>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</si>
  <si>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</si>
  <si>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</si>
  <si>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</si>
  <si>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</si>
  <si>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</si>
  <si>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</si>
  <si>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</si>
  <si>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</si>
  <si>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</si>
  <si>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</si>
  <si>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</si>
  <si>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</si>
  <si>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</si>
  <si>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</si>
  <si>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</si>
  <si>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</si>
  <si>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</si>
  <si>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</si>
  <si>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</si>
  <si>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</si>
  <si>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</si>
  <si>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</si>
  <si>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</si>
  <si>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</si>
  <si>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</si>
  <si>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</si>
  <si>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</si>
  <si>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</si>
  <si>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</si>
  <si>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</si>
  <si>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</si>
  <si>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</si>
  <si>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</si>
  <si>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</si>
  <si>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</si>
  <si>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</si>
  <si>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</si>
  <si>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</si>
  <si>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</si>
  <si>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</si>
  <si>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</si>
  <si>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</si>
  <si>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</si>
  <si>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</si>
  <si>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</si>
  <si>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</si>
  <si>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</si>
  <si>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</si>
  <si>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</si>
  <si>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</si>
  <si>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</si>
  <si>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</si>
  <si>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</si>
  <si>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</si>
  <si>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</si>
  <si>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</si>
  <si>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</si>
  <si>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</si>
  <si>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</si>
  <si>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</si>
  <si>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</si>
  <si>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</si>
  <si>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</si>
  <si>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</si>
  <si>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</si>
  <si>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</si>
  <si>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</si>
  <si>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</si>
  <si>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</si>
  <si>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</si>
  <si>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</si>
  <si>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</si>
  <si>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</si>
  <si>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</si>
  <si>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</si>
  <si>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</si>
  <si>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</si>
  <si>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</si>
  <si>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</si>
  <si>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</si>
  <si>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</si>
  <si>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</si>
  <si>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</si>
  <si>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</si>
  <si>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</si>
  <si>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</si>
  <si>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</si>
  <si>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</si>
  <si>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</si>
  <si>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</si>
  <si>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</si>
  <si>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</si>
  <si>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</si>
  <si>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</si>
  <si>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</si>
  <si>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</si>
  <si>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</si>
  <si>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</si>
  <si>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</si>
  <si>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</si>
  <si>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</si>
  <si>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</si>
  <si>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</si>
  <si>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</si>
  <si>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</si>
  <si>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</si>
  <si>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</si>
  <si>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</si>
  <si>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</si>
  <si>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</si>
  <si>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</si>
  <si>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</si>
  <si>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</si>
  <si>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</si>
  <si>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</si>
  <si>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</si>
  <si>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</si>
  <si>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</si>
  <si>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</si>
  <si>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</si>
  <si>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</si>
  <si>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</si>
  <si>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</si>
  <si>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</si>
  <si>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</si>
  <si>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</si>
  <si>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</si>
  <si>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</si>
  <si>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</si>
  <si>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</si>
  <si>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</si>
  <si>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</si>
  <si>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</si>
  <si>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</si>
  <si>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</si>
  <si>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</si>
  <si>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</si>
  <si>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</si>
  <si>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</si>
  <si>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</si>
  <si>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</si>
  <si>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</si>
  <si>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</si>
  <si>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</si>
  <si>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</si>
  <si>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</si>
  <si>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</si>
  <si>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</si>
  <si>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</si>
  <si>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</si>
  <si>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</si>
  <si>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</si>
  <si>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</si>
  <si>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</si>
  <si>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</si>
  <si>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</si>
  <si>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</si>
  <si>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</si>
  <si>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</si>
  <si>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</si>
  <si>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</si>
  <si>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</si>
  <si>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</si>
  <si>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</si>
  <si>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</si>
  <si>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</si>
  <si>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</si>
  <si>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</si>
  <si>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</si>
  <si>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</si>
  <si>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</si>
  <si>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</si>
  <si>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</si>
  <si>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</si>
  <si>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</si>
  <si>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</si>
  <si>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</si>
  <si>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</si>
  <si>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</si>
  <si>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</si>
  <si>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</si>
  <si>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</si>
  <si>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</si>
  <si>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</si>
  <si>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</si>
  <si>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</si>
  <si>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</si>
  <si>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</si>
  <si>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</si>
  <si>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</si>
  <si>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</si>
  <si>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</si>
  <si>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</si>
  <si>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</si>
  <si>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</si>
  <si>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</si>
  <si>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</si>
  <si>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</si>
  <si>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</si>
  <si>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</si>
  <si>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</si>
  <si>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</si>
  <si>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</si>
  <si>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</si>
  <si>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</si>
  <si>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</si>
  <si>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</si>
  <si>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</si>
  <si>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</si>
  <si>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</si>
  <si>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</si>
  <si>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</si>
  <si>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</si>
  <si>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</si>
  <si>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</si>
  <si>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</si>
  <si>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</si>
  <si>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</si>
  <si>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</si>
  <si>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</si>
  <si>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</si>
  <si>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</si>
  <si>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</si>
  <si>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</si>
  <si>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</si>
  <si>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</si>
  <si>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</si>
  <si>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</si>
  <si>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</si>
  <si>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</si>
  <si>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</si>
  <si>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</si>
  <si>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</si>
  <si>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</si>
  <si>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</si>
  <si>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</si>
  <si>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</si>
  <si>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</si>
  <si>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</si>
  <si>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</si>
  <si>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</si>
  <si>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</si>
  <si>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</si>
  <si>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</si>
  <si>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</si>
  <si>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</si>
  <si>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</si>
  <si>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</si>
  <si>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</si>
  <si>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</si>
  <si>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</si>
  <si>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</si>
  <si>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</si>
  <si>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</si>
  <si>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</si>
  <si>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</si>
  <si>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</si>
  <si>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</si>
  <si>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</si>
  <si>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</si>
  <si>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</si>
  <si>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</si>
  <si>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</si>
  <si>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</si>
  <si>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</si>
  <si>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</si>
  <si>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</si>
  <si>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</si>
  <si>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</si>
  <si>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</si>
  <si>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</si>
  <si>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</si>
  <si>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</si>
  <si>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</si>
  <si>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</si>
  <si>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</si>
  <si>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</si>
  <si>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</si>
  <si>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</si>
  <si>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</si>
  <si>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</si>
  <si>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</si>
  <si>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</si>
  <si>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</si>
  <si>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</si>
  <si>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</si>
  <si>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</si>
  <si>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</si>
  <si>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</si>
  <si>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</si>
  <si>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</si>
  <si>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</si>
  <si>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</si>
  <si>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</si>
  <si>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</si>
  <si>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</si>
  <si>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</si>
  <si>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</si>
  <si>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</si>
  <si>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</si>
  <si>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</si>
  <si>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</si>
  <si>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</si>
  <si>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</si>
  <si>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</si>
  <si>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</si>
  <si>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</si>
  <si>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</si>
  <si>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</si>
  <si>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</si>
  <si>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</si>
  <si>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</si>
  <si>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</si>
  <si>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</si>
  <si>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</si>
  <si>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</si>
  <si>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</si>
  <si>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</si>
  <si>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</si>
  <si>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</si>
  <si>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</si>
  <si>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</si>
  <si>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</si>
  <si>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</si>
  <si>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</si>
  <si>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</si>
  <si>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</si>
  <si>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</si>
  <si>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</si>
  <si>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</si>
  <si>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</si>
  <si>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</si>
  <si>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</si>
  <si>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</si>
  <si>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</si>
  <si>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</si>
  <si>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</si>
  <si>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</si>
  <si>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</si>
  <si>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</si>
  <si>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</si>
  <si>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</si>
  <si>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</si>
  <si>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</si>
  <si>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</si>
  <si>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</si>
  <si>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</si>
  <si>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</si>
  <si>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</si>
  <si>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</si>
  <si>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</si>
  <si>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</si>
  <si>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</si>
  <si>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</si>
  <si>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</si>
  <si>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</si>
  <si>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</si>
  <si>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</si>
  <si>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</si>
  <si>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</si>
  <si>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</si>
  <si>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</si>
  <si>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</si>
  <si>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</si>
  <si>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</si>
  <si>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</si>
  <si>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</si>
  <si>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</si>
  <si>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</si>
  <si>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</si>
  <si>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</si>
  <si>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</si>
  <si>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</si>
  <si>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</si>
  <si>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</si>
  <si>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</si>
  <si>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</si>
  <si>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</si>
  <si>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</si>
  <si>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</si>
  <si>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</si>
  <si>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</si>
  <si>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</si>
  <si>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</si>
  <si>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</si>
  <si>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</si>
  <si>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</si>
  <si>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</si>
  <si>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</si>
  <si>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</si>
  <si>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</si>
  <si>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</si>
  <si>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</si>
  <si>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</si>
  <si>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</si>
  <si>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</si>
  <si>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</si>
  <si>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</si>
  <si>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</si>
  <si>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</si>
  <si>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</si>
  <si>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</si>
  <si>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</si>
  <si>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</si>
  <si>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</si>
  <si>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</si>
  <si>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</si>
  <si>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</si>
  <si>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</si>
  <si>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</si>
  <si>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</si>
  <si>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</si>
  <si>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</si>
  <si>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</si>
  <si>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</si>
  <si>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</si>
  <si>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</si>
  <si>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</si>
  <si>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</si>
  <si>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</si>
  <si>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</si>
  <si>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</si>
  <si>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</si>
  <si>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</si>
  <si>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</si>
  <si>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</si>
  <si>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</si>
  <si>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</si>
  <si>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</si>
  <si>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</si>
  <si>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</si>
  <si>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</si>
  <si>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</si>
  <si>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</si>
  <si>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</si>
  <si>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</si>
  <si>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</si>
  <si>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</si>
  <si>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</si>
  <si>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</si>
  <si>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</si>
  <si>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</si>
  <si>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</si>
  <si>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</si>
  <si>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</si>
  <si>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</si>
  <si>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</si>
  <si>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</si>
  <si>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</si>
  <si>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</si>
  <si>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</si>
  <si>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</si>
  <si>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</si>
  <si>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</si>
  <si>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</si>
  <si>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</si>
  <si>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</si>
  <si>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</si>
  <si>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</si>
  <si>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</si>
  <si>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</si>
  <si>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</si>
  <si>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</si>
  <si>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</si>
  <si>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</si>
  <si>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</si>
  <si>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</si>
  <si>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</si>
  <si>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</si>
  <si>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</si>
  <si>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</si>
  <si>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</si>
  <si>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</si>
  <si>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</si>
  <si>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</si>
  <si>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</si>
  <si>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</si>
  <si>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</si>
  <si>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</si>
  <si>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</si>
  <si>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</si>
  <si>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</si>
  <si>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</si>
  <si>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</si>
  <si>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</si>
  <si>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</si>
  <si>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</si>
  <si>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</si>
  <si>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</si>
  <si>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</si>
  <si>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</si>
  <si>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</si>
  <si>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</si>
  <si>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</si>
  <si>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</si>
  <si>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</si>
  <si>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</si>
  <si>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</si>
  <si>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</si>
  <si>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</si>
  <si>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</si>
  <si>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</si>
  <si>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</si>
  <si>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</si>
  <si>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</si>
  <si>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</si>
  <si>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</si>
  <si>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</si>
  <si>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</si>
  <si>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</si>
  <si>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</si>
  <si>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</si>
  <si>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</si>
  <si>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</si>
  <si>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</si>
  <si>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</si>
  <si>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</si>
  <si>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</si>
  <si>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</si>
  <si>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</si>
  <si>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</si>
  <si>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</si>
  <si>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</si>
  <si>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</si>
  <si>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</si>
  <si>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</si>
  <si>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</si>
  <si>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</si>
  <si>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</si>
  <si>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</si>
  <si>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</si>
  <si>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</si>
  <si>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</si>
  <si>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</si>
  <si>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</si>
  <si>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</si>
  <si>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</si>
  <si>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</si>
  <si>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</si>
  <si>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</si>
  <si>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</si>
  <si>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</si>
  <si>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</si>
  <si>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</si>
  <si>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</si>
  <si>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</si>
  <si>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</si>
  <si>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</si>
  <si>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</si>
  <si>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</si>
  <si>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</si>
  <si>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</si>
  <si>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</si>
  <si>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</si>
  <si>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</si>
  <si>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</si>
  <si>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</si>
  <si>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</si>
  <si>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</si>
  <si>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</si>
  <si>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</si>
  <si>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</si>
  <si>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</si>
  <si>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</si>
  <si>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</si>
  <si>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</si>
  <si>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</si>
  <si>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</si>
  <si>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</si>
  <si>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</si>
  <si>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</si>
  <si>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</si>
  <si>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</si>
  <si>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</si>
  <si>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</si>
  <si>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</si>
  <si>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</si>
  <si>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</si>
  <si>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</si>
  <si>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</si>
  <si>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</si>
  <si>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</si>
  <si>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</si>
  <si>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</si>
  <si>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</si>
  <si>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</si>
  <si>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</si>
  <si>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</si>
  <si>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</si>
  <si>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</si>
  <si>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</si>
  <si>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</si>
  <si>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</si>
  <si>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</si>
  <si>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</si>
  <si>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</si>
  <si>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</si>
  <si>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</si>
  <si>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</si>
  <si>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</si>
  <si>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</si>
  <si>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</si>
  <si>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</si>
  <si>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</si>
  <si>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</si>
  <si>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</si>
  <si>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</si>
  <si>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</si>
  <si>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</si>
  <si>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</si>
  <si>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</si>
  <si>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</si>
  <si>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</si>
  <si>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</si>
  <si>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</si>
  <si>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</si>
  <si>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</si>
  <si>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</si>
  <si>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</si>
  <si>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</si>
  <si>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</si>
  <si>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</si>
  <si>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</si>
  <si>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</si>
  <si>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</si>
  <si>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</si>
  <si>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</si>
  <si>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</si>
  <si>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</si>
  <si>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</si>
  <si>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</si>
  <si>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</si>
  <si>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</si>
  <si>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</si>
  <si>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</si>
  <si>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</si>
  <si>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</si>
  <si>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</si>
  <si>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</si>
  <si>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</si>
  <si>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</si>
  <si>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</si>
  <si>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</si>
  <si>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</si>
  <si>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</si>
  <si>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</si>
  <si>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</si>
  <si>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</si>
  <si>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</si>
  <si>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</si>
  <si>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</si>
  <si>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</si>
  <si>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</si>
  <si>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</si>
  <si>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</si>
  <si>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</si>
  <si>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</si>
  <si>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</si>
  <si>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</si>
  <si>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</si>
  <si>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</si>
  <si>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</si>
  <si>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</si>
  <si>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</si>
  <si>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</si>
  <si>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</si>
  <si>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</si>
  <si>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</si>
  <si>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</si>
  <si>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</si>
  <si>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</si>
  <si>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</si>
  <si>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</si>
  <si>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</si>
  <si>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</si>
  <si>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</si>
  <si>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</si>
  <si>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</si>
  <si>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</si>
  <si>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</si>
  <si>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</si>
  <si>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</si>
  <si>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</si>
  <si>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</si>
  <si>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</si>
  <si>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</si>
  <si>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</si>
  <si>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</si>
  <si>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</si>
  <si>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</si>
  <si>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</si>
  <si>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</si>
  <si>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</si>
  <si>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</si>
  <si>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</si>
  <si>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</si>
  <si>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</si>
  <si>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</si>
  <si>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</si>
  <si>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</si>
  <si>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</si>
  <si>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</si>
  <si>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</si>
  <si>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</si>
  <si>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</si>
  <si>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</si>
  <si>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</si>
  <si>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</si>
  <si>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</si>
  <si>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</si>
  <si>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</si>
  <si>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</si>
  <si>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</si>
  <si>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</si>
  <si>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</si>
  <si>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</si>
  <si>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</si>
  <si>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</si>
  <si>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</si>
  <si>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</si>
  <si>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</si>
  <si>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</si>
  <si>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</si>
  <si>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</si>
  <si>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</si>
  <si>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</si>
  <si>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</si>
  <si>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</si>
  <si>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</si>
  <si>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</si>
  <si>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</si>
  <si>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</si>
  <si>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</si>
  <si>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</si>
  <si>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</si>
  <si>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</si>
  <si>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</si>
  <si>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</si>
  <si>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</si>
  <si>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</si>
  <si>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</si>
  <si>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</si>
  <si>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</si>
  <si>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</si>
  <si>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</si>
  <si>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</si>
  <si>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</si>
  <si>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</si>
  <si>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</si>
  <si>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</si>
  <si>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</si>
  <si>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</si>
  <si>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</si>
  <si>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</si>
  <si>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</si>
  <si>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</si>
  <si>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</si>
  <si>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</si>
  <si>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</si>
  <si>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</si>
  <si>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</si>
  <si>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</si>
  <si>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</si>
  <si>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</si>
  <si>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</si>
  <si>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</si>
  <si>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</si>
  <si>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</si>
  <si>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</si>
  <si>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</si>
  <si>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</si>
  <si>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</si>
  <si>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</si>
  <si>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</si>
  <si>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</si>
  <si>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</si>
  <si>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</si>
  <si>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</si>
  <si>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</si>
  <si>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</si>
  <si>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</si>
  <si>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</si>
  <si>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</si>
  <si>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</si>
  <si>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</si>
  <si>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</si>
  <si>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</si>
  <si>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</si>
  <si>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</si>
  <si>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</si>
  <si>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</si>
  <si>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</si>
  <si>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</si>
  <si>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</si>
  <si>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</si>
  <si>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</si>
  <si>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</si>
  <si>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</si>
  <si>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</si>
  <si>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</si>
  <si>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</si>
  <si>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</si>
  <si>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</si>
  <si>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</si>
  <si>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</si>
  <si>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</si>
  <si>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</si>
  <si>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</si>
  <si>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</si>
  <si>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</si>
  <si>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</si>
  <si>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</si>
  <si>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</si>
  <si>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</si>
  <si>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</si>
  <si>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</si>
  <si>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</si>
  <si>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</si>
  <si>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</si>
  <si>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</si>
  <si>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</si>
  <si>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</si>
  <si>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</si>
  <si>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</si>
  <si>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</si>
  <si>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</si>
  <si>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</si>
  <si>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</si>
  <si>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</si>
  <si>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</si>
  <si>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</si>
  <si>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</si>
  <si>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</si>
  <si>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</si>
  <si>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</si>
  <si>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</si>
  <si>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</si>
  <si>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</si>
  <si>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</si>
  <si>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</si>
  <si>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</si>
  <si>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</si>
  <si>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</si>
  <si>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</si>
  <si>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</si>
  <si>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</si>
  <si>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</si>
  <si>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</si>
  <si>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</si>
  <si>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</si>
  <si>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</si>
  <si>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</si>
  <si>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</si>
  <si>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</si>
  <si>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</si>
  <si>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</si>
  <si>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</si>
  <si>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</si>
  <si>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</si>
  <si>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</si>
  <si>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</si>
  <si>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</si>
  <si>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</si>
  <si>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</si>
  <si>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</si>
  <si>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</si>
  <si>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</si>
  <si>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</si>
  <si>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</si>
  <si>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</si>
  <si>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</si>
  <si>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</si>
  <si>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</si>
  <si>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</si>
  <si>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</si>
  <si>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</si>
  <si>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</si>
  <si>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</si>
  <si>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</si>
  <si>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</si>
  <si>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</si>
  <si>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</si>
  <si>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</si>
  <si>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</si>
  <si>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</si>
  <si>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</si>
  <si>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</si>
  <si>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</si>
  <si>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</si>
  <si>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</si>
  <si>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</si>
  <si>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</si>
  <si>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</si>
  <si>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</si>
  <si>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</si>
  <si>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</si>
  <si>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</si>
  <si>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</si>
  <si>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</si>
  <si>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</si>
  <si>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</si>
  <si>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</si>
  <si>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</si>
  <si>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</si>
  <si>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</si>
  <si>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</si>
  <si>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</si>
  <si>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</si>
  <si>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</si>
  <si>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</si>
  <si>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</si>
  <si>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</si>
  <si>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</si>
  <si>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</si>
  <si>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</si>
  <si>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</si>
  <si>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</si>
  <si>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</si>
  <si>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</si>
  <si>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</si>
  <si>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</si>
  <si>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</si>
  <si>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</si>
  <si>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</si>
  <si>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</si>
  <si>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</si>
  <si>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</si>
  <si>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</si>
  <si>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</si>
  <si>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</si>
  <si>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</si>
  <si>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</si>
  <si>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</si>
  <si>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</si>
  <si>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</si>
  <si>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</si>
  <si>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</si>
  <si>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</si>
  <si>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</si>
  <si>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</si>
  <si>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</si>
  <si>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</si>
  <si>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</si>
  <si>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</si>
  <si>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</si>
  <si>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</si>
  <si>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</si>
  <si>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</si>
  <si>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</si>
  <si>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</si>
  <si>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</si>
  <si>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</si>
  <si>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</si>
  <si>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</si>
  <si>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</si>
  <si>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</si>
  <si>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</si>
  <si>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</si>
  <si>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</si>
  <si>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</si>
  <si>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</si>
  <si>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</si>
  <si>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</si>
  <si>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</si>
  <si>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</si>
  <si>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</si>
  <si>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</si>
  <si>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</si>
  <si>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</si>
  <si>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</si>
  <si>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</si>
  <si>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</si>
  <si>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</si>
  <si>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</si>
  <si>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</si>
  <si>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</si>
  <si>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</si>
  <si>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</si>
  <si>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</si>
  <si>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</si>
  <si>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</si>
  <si>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</si>
  <si>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</si>
  <si>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</si>
  <si>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</si>
  <si>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</si>
  <si>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</si>
  <si>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</si>
  <si>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</si>
  <si>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</si>
  <si>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</si>
  <si>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</si>
  <si>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</si>
  <si>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</si>
  <si>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</si>
  <si>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</si>
  <si>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</si>
  <si>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</si>
  <si>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</si>
  <si>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</si>
  <si>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</si>
  <si>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</si>
  <si>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</si>
  <si>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</si>
  <si>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</si>
  <si>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</si>
  <si>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</si>
  <si>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</si>
  <si>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</si>
  <si>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</si>
  <si>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</si>
  <si>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</si>
  <si>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</si>
  <si>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</si>
  <si>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</si>
  <si>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</si>
  <si>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</si>
  <si>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</si>
  <si>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</si>
  <si>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</si>
  <si>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</si>
  <si>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</si>
  <si>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</si>
  <si>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</si>
  <si>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</si>
  <si>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</si>
  <si>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</si>
  <si>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</si>
  <si>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</si>
  <si>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</si>
  <si>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</si>
  <si>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</si>
  <si>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</si>
  <si>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</si>
  <si>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</si>
  <si>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</si>
  <si>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</si>
  <si>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</si>
  <si>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</si>
  <si>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</si>
  <si>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</si>
  <si>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</si>
  <si>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</si>
  <si>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</si>
  <si>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</si>
  <si>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</si>
  <si>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</si>
  <si>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</si>
  <si>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</si>
  <si>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</si>
  <si>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</si>
  <si>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</si>
  <si>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</si>
  <si>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</si>
  <si>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</si>
  <si>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</si>
  <si>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</si>
  <si>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</si>
  <si>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</si>
  <si>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</si>
  <si>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</si>
  <si>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</si>
  <si>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</si>
  <si>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</si>
  <si>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</si>
  <si>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</si>
  <si>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</si>
  <si>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</si>
  <si>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</si>
  <si>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</si>
  <si>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</si>
  <si>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</si>
  <si>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</si>
  <si>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</si>
  <si>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</si>
  <si>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</si>
  <si>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</si>
  <si>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</si>
  <si>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</si>
  <si>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</si>
  <si>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</si>
  <si>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</si>
  <si>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</si>
  <si>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</si>
  <si>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</si>
  <si>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</si>
  <si>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</si>
  <si>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</si>
  <si>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</si>
  <si>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</si>
  <si>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</si>
  <si>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</si>
  <si>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</si>
  <si>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</si>
  <si>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</si>
  <si>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</si>
  <si>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</si>
  <si>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</si>
  <si>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</si>
  <si>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</si>
  <si>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</si>
  <si>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</si>
  <si>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</si>
  <si>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</si>
  <si>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</si>
  <si>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</si>
  <si>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</si>
  <si>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</si>
  <si>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</si>
  <si>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</si>
  <si>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</si>
  <si>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</si>
  <si>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</si>
  <si>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</si>
  <si>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</si>
  <si>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</si>
  <si>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</si>
  <si>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</si>
  <si>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</si>
  <si>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</si>
  <si>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</si>
  <si>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</si>
  <si>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</si>
  <si>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</si>
  <si>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</si>
  <si>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</si>
  <si>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</si>
  <si>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</si>
  <si>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</si>
  <si>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</si>
  <si>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</si>
  <si>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</si>
  <si>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</si>
  <si>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</si>
  <si>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</si>
  <si>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</si>
  <si>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</si>
  <si>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</si>
  <si>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</si>
  <si>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</si>
  <si>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</si>
  <si>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</si>
  <si>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</si>
  <si>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</si>
  <si>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</si>
  <si>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</si>
  <si>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</si>
  <si>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</si>
  <si>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</si>
  <si>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</si>
  <si>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</si>
  <si>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</si>
  <si>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</si>
  <si>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</si>
  <si>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</si>
  <si>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</si>
  <si>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</si>
  <si>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</si>
  <si>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</si>
  <si>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</si>
  <si>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</si>
  <si>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</si>
  <si>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</si>
  <si>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</si>
  <si>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</si>
  <si>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</si>
  <si>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</si>
  <si>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</si>
  <si>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</si>
  <si>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</si>
  <si>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</si>
  <si>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</si>
  <si>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</si>
  <si>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</si>
  <si>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</si>
  <si>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</si>
  <si>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</si>
  <si>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</si>
  <si>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</si>
  <si>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</si>
  <si>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</si>
  <si>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</si>
  <si>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</si>
  <si>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</si>
  <si>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</si>
  <si>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</si>
  <si>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</si>
  <si>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</si>
  <si>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</si>
  <si>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</si>
  <si>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</si>
  <si>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</si>
  <si>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</si>
  <si>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</si>
  <si>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</si>
  <si>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</si>
  <si>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</si>
  <si>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</si>
  <si>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</si>
  <si>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</si>
  <si>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</si>
  <si>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</si>
  <si>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</si>
  <si>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</si>
  <si>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</si>
  <si>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</si>
  <si>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</si>
  <si>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</si>
  <si>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</si>
  <si>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</si>
  <si>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</si>
  <si>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</si>
  <si>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</si>
  <si>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</si>
  <si>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</si>
  <si>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</si>
  <si>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</si>
  <si>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</si>
  <si>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</si>
  <si>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</si>
  <si>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</si>
  <si>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</si>
  <si>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</si>
  <si>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</si>
  <si>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</si>
  <si>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</si>
  <si>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</si>
  <si>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</si>
  <si>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</si>
  <si>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</si>
  <si>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</si>
  <si>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</si>
  <si>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</si>
  <si>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</si>
  <si>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</si>
  <si>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</si>
  <si>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</si>
  <si>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</si>
  <si>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</si>
  <si>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</si>
  <si>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</si>
  <si>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</si>
  <si>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</si>
  <si>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</si>
  <si>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</si>
  <si>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</si>
  <si>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</si>
  <si>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</si>
  <si>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</si>
  <si>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</si>
  <si>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</si>
  <si>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</si>
  <si>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</si>
  <si>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</si>
  <si>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</si>
  <si>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</si>
  <si>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</si>
  <si>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</si>
  <si>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</si>
  <si>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</si>
  <si>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</si>
  <si>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</si>
  <si>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</si>
  <si>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</si>
  <si>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</si>
  <si>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</si>
  <si>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</si>
  <si>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</si>
  <si>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</si>
  <si>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</si>
  <si>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</si>
  <si>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</si>
  <si>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</si>
  <si>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</si>
  <si>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</si>
  <si>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</si>
  <si>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</si>
  <si>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</si>
  <si>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</si>
  <si>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</si>
  <si>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</si>
  <si>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</si>
  <si>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</si>
  <si>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</si>
  <si>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</si>
  <si>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</si>
  <si>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</si>
  <si>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</si>
  <si>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</si>
  <si>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</si>
  <si>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</si>
  <si>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</si>
  <si>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</si>
  <si>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</si>
  <si>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</si>
  <si>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</si>
  <si>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</si>
  <si>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</si>
  <si>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</si>
  <si>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</si>
  <si>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</si>
  <si>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</si>
  <si>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</si>
  <si>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</si>
  <si>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</si>
  <si>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</si>
  <si>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</si>
  <si>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</si>
  <si>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</si>
  <si>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</si>
  <si>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</si>
  <si>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</si>
  <si>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</si>
  <si>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</si>
  <si>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</si>
  <si>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</si>
  <si>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</si>
  <si>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</si>
  <si>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</si>
  <si>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</si>
  <si>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</si>
  <si>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</si>
  <si>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</si>
  <si>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</si>
  <si>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</si>
  <si>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</si>
  <si>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</si>
  <si>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</si>
  <si>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</si>
  <si>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</si>
  <si>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</si>
  <si>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</si>
  <si>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</si>
  <si>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</si>
  <si>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</si>
  <si>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</si>
  <si>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</si>
  <si>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</si>
  <si>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</si>
  <si>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</si>
  <si>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</si>
  <si>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</si>
  <si>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</si>
  <si>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</si>
  <si>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</si>
  <si>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</si>
  <si>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</si>
  <si>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</si>
  <si>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</si>
  <si>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</si>
  <si>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</si>
  <si>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</si>
  <si>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</si>
  <si>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</si>
  <si>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</si>
  <si>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</si>
  <si>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</si>
  <si>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</si>
  <si>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</si>
  <si>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</si>
  <si>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</si>
  <si>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</si>
  <si>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</si>
  <si>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</si>
  <si>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</si>
  <si>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</si>
  <si>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</si>
  <si>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</si>
  <si>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</si>
  <si>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</si>
  <si>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</si>
  <si>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</si>
  <si>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</si>
  <si>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</si>
  <si>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</si>
  <si>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</si>
  <si>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</si>
  <si>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</si>
  <si>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</si>
  <si>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</si>
  <si>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</si>
  <si>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</si>
  <si>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</si>
  <si>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</si>
  <si>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</si>
  <si>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</si>
  <si>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</si>
  <si>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</si>
  <si>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</si>
  <si>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</si>
  <si>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</si>
  <si>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</si>
  <si>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</si>
  <si>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</si>
  <si>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</si>
  <si>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</si>
  <si>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</si>
  <si>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</si>
  <si>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</si>
  <si>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</si>
  <si>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</si>
  <si>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</si>
  <si>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</si>
  <si>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</si>
  <si>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</si>
  <si>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</si>
  <si>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</si>
  <si>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</si>
  <si>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</si>
  <si>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</si>
  <si>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</si>
  <si>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</si>
  <si>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</si>
  <si>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</si>
  <si>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</si>
  <si>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</si>
  <si>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</si>
  <si>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</si>
  <si>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</si>
  <si>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</si>
  <si>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</si>
  <si>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</si>
  <si>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</si>
  <si>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</si>
  <si>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</si>
  <si>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</si>
  <si>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</si>
  <si>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</si>
  <si>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</si>
  <si>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</si>
  <si>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</si>
  <si>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</si>
  <si>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</si>
  <si>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</si>
  <si>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</si>
  <si>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</si>
  <si>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</si>
  <si>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</si>
  <si>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</si>
  <si>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</si>
  <si>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</si>
  <si>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</si>
  <si>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</si>
  <si>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</si>
  <si>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</si>
  <si>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</si>
  <si>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</si>
  <si>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</si>
  <si>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</si>
  <si>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</si>
  <si>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</si>
  <si>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</si>
  <si>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</si>
  <si>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</si>
  <si>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</si>
  <si>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</si>
  <si>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</si>
  <si>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</si>
  <si>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</si>
  <si>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</si>
  <si>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</si>
  <si>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</si>
  <si>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</si>
  <si>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</si>
  <si>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</si>
  <si>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</si>
  <si>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</si>
  <si>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</si>
  <si>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</si>
  <si>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</si>
  <si>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</si>
  <si>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</si>
  <si>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</si>
  <si>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</si>
  <si>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</si>
  <si>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</si>
  <si>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</si>
  <si>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</si>
  <si>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</si>
  <si>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</si>
  <si>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</si>
  <si>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</si>
  <si>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</si>
  <si>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</si>
  <si>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</si>
  <si>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</si>
  <si>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</si>
  <si>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</si>
  <si>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</si>
  <si>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</si>
  <si>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</si>
  <si>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</si>
  <si>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</si>
  <si>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</si>
  <si>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</si>
  <si>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</si>
  <si>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</si>
  <si>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</si>
  <si>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</si>
  <si>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</si>
  <si>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</si>
  <si>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</si>
  <si>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</si>
  <si>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</si>
  <si>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</si>
  <si>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</si>
  <si>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</si>
  <si>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</si>
  <si>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</si>
  <si>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</si>
  <si>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</si>
  <si>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</si>
  <si>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</si>
  <si>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</si>
  <si>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</si>
  <si>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</si>
  <si>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</si>
  <si>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</si>
  <si>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</si>
  <si>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</si>
  <si>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</si>
  <si>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</si>
  <si>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</si>
  <si>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</si>
  <si>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</si>
  <si>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</si>
  <si>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</si>
  <si>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</si>
  <si>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</si>
  <si>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</si>
  <si>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</si>
  <si>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</si>
  <si>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</si>
  <si>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</si>
  <si>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</si>
  <si>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</si>
  <si>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</si>
  <si>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</si>
  <si>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</si>
  <si>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</si>
  <si>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</si>
  <si>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</si>
  <si>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</si>
  <si>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</si>
  <si>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</si>
  <si>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</si>
  <si>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</si>
  <si>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</si>
  <si>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</si>
  <si>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</si>
  <si>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</si>
  <si>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</si>
  <si>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</si>
  <si>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</si>
  <si>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</si>
  <si>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</si>
  <si>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</si>
  <si>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</si>
  <si>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</si>
  <si>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</si>
  <si>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</si>
  <si>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</si>
  <si>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</si>
  <si>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</si>
  <si>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</si>
  <si>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</si>
  <si>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</si>
  <si>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</si>
  <si>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</si>
  <si>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</si>
  <si>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</si>
  <si>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</si>
  <si>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</si>
  <si>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</si>
  <si>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</si>
  <si>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</si>
  <si>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</si>
  <si>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</si>
  <si>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</si>
  <si>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</si>
  <si>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</si>
  <si>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</si>
  <si>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</si>
  <si>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</si>
  <si>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</si>
  <si>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</si>
  <si>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</si>
  <si>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</si>
  <si>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</si>
  <si>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</si>
  <si>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</si>
  <si>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</si>
  <si>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</si>
  <si>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</si>
  <si>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</si>
  <si>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</si>
  <si>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</si>
  <si>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</si>
  <si>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</si>
  <si>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</si>
  <si>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</si>
  <si>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</si>
  <si>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</si>
  <si>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</si>
  <si>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</si>
  <si>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</si>
  <si>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</si>
  <si>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</si>
  <si>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</si>
  <si>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</si>
  <si>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</si>
  <si>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</si>
  <si>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</si>
  <si>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</si>
  <si>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</si>
  <si>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</si>
  <si>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</si>
  <si>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</si>
  <si>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</si>
  <si>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</si>
  <si>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</si>
  <si>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</si>
  <si>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</si>
  <si>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</si>
  <si>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</si>
  <si>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</si>
  <si>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</si>
  <si>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</si>
  <si>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</si>
  <si>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</si>
  <si>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</si>
  <si>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</si>
  <si>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</si>
  <si>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</si>
  <si>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</si>
  <si>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</si>
  <si>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</si>
  <si>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</si>
  <si>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</si>
  <si>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</si>
  <si>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</si>
  <si>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</si>
  <si>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</si>
  <si>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</si>
  <si>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</si>
  <si>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</si>
  <si>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</si>
  <si>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</si>
  <si>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</si>
  <si>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</si>
  <si>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</si>
  <si>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</si>
  <si>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</si>
  <si>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</si>
  <si>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</si>
  <si>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</si>
  <si>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</si>
  <si>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</si>
  <si>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</si>
  <si>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</si>
  <si>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</si>
  <si>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</si>
  <si>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</si>
  <si>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</si>
  <si>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</si>
  <si>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</si>
  <si>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</si>
  <si>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</si>
  <si>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</si>
  <si>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</si>
  <si>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</si>
  <si>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</si>
  <si>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</si>
  <si>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</si>
  <si>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</si>
  <si>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</si>
  <si>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</si>
  <si>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</si>
  <si>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</si>
  <si>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</si>
  <si>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</si>
  <si>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</si>
  <si>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</si>
  <si>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</si>
  <si>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</si>
  <si>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</si>
  <si>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</si>
  <si>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</si>
  <si>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</si>
  <si>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</si>
  <si>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</si>
  <si>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</si>
  <si>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</si>
  <si>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</si>
  <si>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</si>
  <si>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</si>
  <si>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</si>
  <si>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</si>
  <si>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</si>
  <si>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</si>
  <si>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</si>
  <si>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</si>
  <si>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</si>
  <si>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</si>
  <si>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</si>
  <si>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</si>
  <si>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</si>
  <si>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</si>
  <si>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</si>
  <si>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</si>
  <si>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</si>
  <si>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</si>
  <si>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</si>
  <si>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</si>
  <si>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</si>
  <si>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</si>
  <si>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</si>
  <si>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</si>
  <si>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</si>
  <si>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</si>
  <si>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</si>
  <si>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</si>
  <si>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</si>
  <si>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</si>
  <si>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</si>
  <si>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</si>
  <si>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</si>
  <si>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</si>
  <si>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</si>
  <si>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</si>
  <si>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</si>
  <si>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</si>
  <si>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</si>
  <si>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</si>
  <si>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</si>
  <si>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</si>
  <si>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</si>
  <si>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</si>
  <si>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</si>
  <si>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</si>
  <si>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</si>
  <si>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</si>
  <si>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</si>
  <si>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</si>
  <si>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</si>
  <si>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</si>
  <si>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</si>
  <si>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</si>
  <si>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</si>
  <si>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</si>
  <si>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</si>
  <si>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</si>
  <si>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</si>
  <si>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</si>
  <si>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</si>
  <si>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</si>
  <si>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</si>
  <si>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</si>
  <si>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</si>
  <si>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</si>
  <si>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</si>
  <si>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</si>
  <si>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</si>
  <si>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</si>
  <si>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</si>
  <si>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</si>
  <si>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</si>
  <si>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</si>
  <si>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</si>
  <si>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</si>
  <si>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</si>
  <si>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</si>
  <si>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</si>
  <si>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</si>
  <si>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</si>
  <si>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</si>
  <si>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</si>
  <si>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</si>
  <si>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</si>
  <si>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</si>
  <si>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</si>
  <si>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</si>
  <si>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</si>
  <si>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</si>
  <si>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</si>
  <si>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</si>
  <si>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</si>
  <si>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</si>
  <si>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</si>
  <si>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</si>
  <si>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</si>
  <si>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</si>
  <si>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</si>
  <si>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</si>
  <si>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</si>
  <si>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</si>
  <si>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</si>
  <si>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</si>
  <si>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</si>
  <si>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</si>
  <si>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</si>
  <si>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</si>
  <si>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</si>
  <si>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</si>
  <si>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</si>
  <si>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</si>
  <si>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</si>
  <si>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</si>
  <si>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</si>
  <si>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</si>
  <si>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</si>
  <si>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</si>
  <si>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</si>
  <si>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</si>
  <si>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</si>
  <si>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</si>
  <si>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</si>
  <si>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</si>
  <si>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</si>
  <si>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</si>
  <si>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</si>
  <si>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</si>
  <si>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</si>
  <si>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</si>
  <si>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</si>
  <si>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</si>
  <si>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</si>
  <si>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</si>
  <si>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</si>
  <si>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</si>
  <si>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</si>
  <si>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</si>
  <si>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</si>
  <si>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</si>
  <si>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</si>
  <si>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</si>
  <si>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</si>
  <si>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</si>
  <si>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</si>
  <si>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</si>
  <si>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</si>
  <si>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</si>
  <si>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</si>
  <si>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</si>
  <si>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</si>
  <si>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</si>
  <si>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</si>
  <si>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</si>
  <si>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</si>
  <si>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</si>
  <si>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</si>
  <si>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</si>
  <si>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</si>
  <si>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</si>
  <si>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</si>
  <si>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</si>
  <si>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</si>
  <si>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</si>
  <si>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</si>
  <si>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</si>
  <si>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</si>
  <si>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</si>
  <si>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</si>
  <si>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</si>
  <si>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</si>
  <si>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</si>
  <si>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</si>
  <si>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</si>
  <si>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</si>
  <si>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</si>
  <si>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</si>
  <si>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</si>
  <si>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</si>
  <si>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</si>
  <si>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</si>
  <si>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</si>
  <si>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</si>
  <si>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</si>
  <si>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</si>
  <si>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</si>
  <si>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</si>
  <si>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</si>
  <si>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</si>
  <si>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</si>
  <si>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</si>
  <si>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</si>
  <si>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</si>
  <si>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</si>
  <si>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</si>
  <si>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</si>
  <si>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</si>
  <si>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</si>
  <si>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</si>
  <si>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</si>
  <si>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</si>
  <si>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</si>
  <si>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</si>
  <si>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</si>
  <si>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</si>
  <si>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</si>
  <si>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</si>
  <si>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</si>
  <si>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</si>
  <si>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</si>
  <si>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</si>
  <si>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</si>
  <si>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</si>
  <si>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</si>
  <si>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</si>
  <si>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</si>
  <si>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</si>
  <si>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</si>
  <si>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</si>
  <si>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</si>
  <si>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</si>
  <si>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</si>
  <si>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</si>
  <si>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</si>
  <si>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</si>
  <si>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</si>
  <si>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</si>
  <si>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</si>
  <si>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</si>
  <si>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</si>
  <si>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</si>
  <si>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</si>
  <si>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</si>
  <si>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</si>
  <si>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</si>
  <si>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</si>
  <si>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</si>
  <si>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</si>
  <si>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</si>
  <si>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</si>
  <si>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</si>
  <si>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</si>
  <si>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</si>
  <si>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</si>
  <si>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</si>
  <si>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</si>
  <si>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</si>
  <si>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</si>
  <si>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</si>
  <si>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</si>
  <si>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</si>
  <si>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</si>
  <si>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</si>
  <si>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</si>
  <si>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</si>
  <si>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</si>
  <si>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</si>
  <si>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</si>
  <si>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</si>
  <si>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</si>
  <si>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</si>
  <si>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</si>
  <si>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</si>
  <si>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</si>
  <si>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</si>
  <si>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</si>
  <si>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</si>
  <si>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</si>
  <si>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</si>
  <si>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</si>
  <si>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</si>
  <si>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</si>
  <si>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</si>
  <si>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</si>
  <si>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</si>
  <si>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</si>
  <si>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</si>
  <si>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</si>
  <si>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</si>
  <si>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</si>
  <si>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</si>
  <si>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</si>
  <si>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</si>
  <si>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</si>
  <si>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</si>
  <si>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</si>
  <si>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</si>
  <si>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</si>
  <si>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</si>
  <si>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</si>
  <si>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</si>
  <si>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</si>
  <si>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</si>
  <si>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</si>
  <si>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</si>
  <si>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</si>
  <si>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</si>
  <si>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</si>
  <si>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</si>
  <si>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</si>
  <si>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</si>
  <si>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</si>
  <si>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</si>
  <si>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</si>
  <si>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</si>
  <si>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</si>
  <si>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</si>
  <si>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</si>
  <si>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</si>
  <si>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</si>
  <si>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</si>
  <si>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</si>
  <si>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</si>
  <si>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</si>
  <si>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</si>
  <si>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</si>
  <si>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</si>
  <si>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</si>
  <si>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</si>
  <si>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</si>
  <si>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</si>
  <si>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</si>
  <si>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</si>
  <si>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</si>
  <si>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</si>
  <si>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</si>
  <si>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</si>
  <si>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</si>
  <si>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</si>
  <si>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</si>
  <si>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</si>
  <si>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</si>
  <si>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</si>
  <si>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</si>
  <si>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</si>
  <si>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</si>
  <si>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</si>
  <si>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</si>
  <si>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</si>
  <si>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</si>
  <si>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</si>
  <si>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</si>
  <si>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</si>
  <si>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</si>
  <si>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</si>
  <si>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</si>
  <si>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</si>
  <si>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</si>
  <si>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</si>
  <si>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</si>
  <si>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</si>
  <si>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</si>
  <si>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</si>
  <si>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</si>
  <si>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</si>
  <si>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</si>
  <si>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</si>
  <si>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</si>
  <si>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</si>
  <si>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</si>
  <si>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</si>
  <si>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</si>
  <si>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</si>
  <si>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</si>
  <si>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</si>
  <si>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</si>
  <si>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</si>
  <si>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</si>
  <si>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</si>
  <si>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</si>
  <si>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</si>
  <si>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</si>
  <si>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</si>
  <si>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</si>
  <si>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</si>
  <si>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</si>
  <si>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</si>
  <si>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</si>
  <si>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</si>
  <si>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</si>
  <si>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</si>
  <si>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</si>
  <si>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</si>
  <si>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</si>
  <si>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</si>
  <si>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</si>
  <si>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</si>
  <si>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</si>
  <si>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</si>
  <si>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</si>
  <si>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</si>
  <si>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</si>
  <si>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</si>
  <si>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</si>
  <si>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</si>
  <si>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</si>
  <si>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</si>
  <si>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</si>
  <si>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</si>
  <si>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</si>
  <si>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</si>
  <si>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</si>
  <si>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</si>
  <si>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</si>
  <si>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</si>
  <si>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</si>
  <si>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</si>
  <si>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</si>
  <si>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</si>
  <si>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</si>
  <si>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</si>
  <si>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</si>
  <si>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</si>
  <si>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</si>
  <si>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</si>
  <si>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</si>
  <si>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</si>
  <si>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</si>
  <si>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</si>
  <si>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</si>
  <si>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</si>
  <si>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</si>
  <si>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</si>
  <si>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</si>
  <si>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</si>
  <si>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</si>
  <si>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</si>
  <si>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</si>
  <si>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</si>
  <si>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</si>
  <si>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</si>
  <si>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</si>
  <si>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</si>
  <si>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</si>
  <si>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</si>
  <si>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</si>
  <si>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</si>
  <si>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</si>
  <si>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</si>
  <si>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</si>
  <si>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</si>
  <si>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</si>
  <si>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</si>
  <si>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</si>
  <si>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</si>
  <si>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</si>
  <si>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</si>
  <si>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</si>
  <si>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</si>
  <si>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</si>
  <si>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</si>
  <si>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</si>
  <si>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</si>
  <si>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</si>
  <si>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</si>
  <si>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</si>
  <si>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</si>
  <si>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</si>
  <si>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</si>
  <si>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</si>
  <si>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</si>
  <si>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</si>
  <si>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</si>
  <si>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</si>
  <si>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</si>
  <si>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</si>
  <si>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</si>
  <si>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</si>
  <si>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</si>
  <si>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</si>
  <si>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</si>
  <si>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</si>
  <si>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</si>
  <si>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</si>
  <si>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</si>
  <si>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</si>
  <si>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</si>
  <si>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</si>
  <si>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</si>
  <si>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</si>
  <si>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</si>
  <si>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</si>
  <si>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</si>
  <si>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</si>
  <si>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</si>
  <si>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</si>
  <si>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</si>
  <si>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</si>
  <si>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</si>
  <si>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</si>
  <si>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</si>
  <si>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</si>
  <si>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</si>
  <si>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</si>
  <si>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</si>
  <si>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</si>
  <si>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</si>
  <si>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</si>
  <si>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</si>
  <si>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</si>
  <si>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</si>
  <si>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</si>
  <si>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</si>
  <si>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</si>
  <si>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</si>
  <si>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</si>
  <si>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</si>
  <si>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</si>
  <si>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</si>
  <si>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</si>
  <si>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</si>
  <si>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</si>
  <si>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</si>
  <si>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</si>
  <si>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</si>
  <si>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</si>
  <si>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</si>
  <si>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</si>
  <si>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</si>
  <si>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</si>
  <si>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</si>
  <si>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</si>
  <si>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</si>
  <si>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</si>
  <si>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</si>
  <si>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</si>
  <si>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</si>
  <si>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</si>
  <si>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</si>
  <si>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</si>
  <si>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</si>
  <si>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</si>
  <si>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</si>
  <si>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</si>
  <si>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</si>
  <si>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</si>
  <si>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</si>
  <si>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</si>
  <si>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</si>
  <si>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</si>
  <si>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</si>
  <si>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</si>
  <si>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</si>
  <si>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</si>
  <si>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</si>
  <si>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</si>
  <si>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</si>
  <si>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</si>
  <si>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</si>
  <si>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</si>
  <si>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</si>
  <si>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</si>
  <si>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</si>
  <si>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</si>
  <si>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</si>
  <si>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</si>
  <si>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</si>
  <si>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</si>
  <si>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</si>
  <si>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</si>
  <si>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</si>
  <si>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</si>
  <si>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</si>
  <si>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</si>
  <si>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</si>
  <si>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</si>
  <si>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</si>
  <si>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</si>
  <si>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</si>
  <si>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</si>
  <si>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</si>
  <si>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</si>
  <si>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</si>
  <si>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</si>
  <si>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</si>
  <si>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</si>
  <si>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</si>
  <si>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</si>
  <si>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</si>
  <si>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</si>
  <si>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</si>
  <si>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</si>
  <si>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</si>
  <si>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</si>
  <si>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</si>
  <si>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</si>
  <si>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</si>
  <si>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</si>
  <si>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</si>
  <si>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</si>
  <si>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</si>
  <si>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</si>
  <si>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</si>
  <si>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</si>
  <si>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</si>
  <si>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</si>
  <si>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</si>
  <si>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</si>
  <si>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</si>
  <si>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</si>
  <si>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</si>
  <si>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</si>
  <si>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</si>
  <si>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</si>
  <si>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</si>
  <si>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</si>
  <si>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</si>
  <si>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</si>
  <si>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</si>
  <si>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</si>
  <si>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</si>
  <si>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</si>
  <si>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</si>
  <si>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</si>
  <si>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</si>
  <si>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</si>
  <si>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</si>
  <si>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</si>
  <si>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</si>
  <si>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</si>
  <si>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</si>
  <si>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</si>
  <si>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</si>
  <si>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</si>
  <si>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</si>
  <si>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</si>
  <si>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</si>
  <si>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</si>
  <si>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</si>
  <si>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</si>
  <si>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</si>
  <si>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</si>
  <si>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</si>
  <si>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</si>
  <si>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</si>
  <si>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</si>
  <si>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</si>
  <si>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</si>
  <si>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</si>
  <si>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</si>
  <si>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</si>
  <si>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</si>
  <si>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</si>
  <si>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</si>
  <si>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</si>
  <si>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</si>
  <si>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</si>
  <si>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</si>
  <si>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</si>
  <si>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</si>
  <si>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</si>
  <si>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</si>
  <si>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</si>
  <si>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</si>
  <si>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</si>
  <si>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</si>
  <si>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</si>
  <si>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</si>
  <si>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</si>
  <si>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</si>
  <si>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</si>
  <si>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</si>
  <si>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</si>
  <si>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</si>
  <si>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</si>
  <si>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</si>
  <si>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</si>
  <si>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</si>
  <si>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</si>
  <si>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</si>
  <si>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</si>
  <si>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</si>
  <si>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</si>
  <si>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</si>
  <si>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</si>
  <si>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</si>
  <si>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</si>
  <si>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</si>
  <si>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</si>
  <si>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</si>
  <si>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</si>
  <si>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</si>
  <si>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</si>
  <si>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</si>
  <si>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</si>
  <si>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</si>
  <si>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</si>
  <si>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</si>
  <si>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</si>
  <si>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</si>
  <si>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</si>
  <si>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</si>
  <si>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</si>
  <si>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</si>
  <si>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</si>
  <si>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</si>
  <si>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</si>
  <si>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</si>
  <si>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</si>
  <si>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</si>
  <si>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</si>
  <si>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</si>
  <si>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</si>
  <si>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</si>
  <si>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</si>
  <si>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</si>
  <si>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</si>
  <si>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</si>
  <si>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</si>
  <si>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</si>
  <si>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</si>
  <si>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</si>
  <si>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</si>
  <si>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</si>
  <si>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</si>
  <si>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</si>
  <si>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</si>
  <si>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</si>
  <si>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</si>
  <si>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</si>
  <si>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</si>
  <si>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</si>
  <si>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</si>
  <si>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</si>
  <si>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</si>
  <si>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</si>
  <si>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</si>
  <si>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</si>
  <si>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</si>
  <si>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</si>
  <si>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</si>
  <si>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</si>
  <si>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</si>
  <si>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</si>
  <si>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</si>
  <si>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</si>
  <si>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</si>
  <si>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</si>
  <si>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</si>
  <si>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</si>
  <si>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</si>
  <si>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</si>
  <si>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</si>
  <si>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</si>
  <si>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</si>
  <si>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</si>
  <si>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</si>
  <si>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</si>
  <si>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</si>
  <si>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</si>
  <si>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</si>
  <si>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</si>
  <si>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</si>
  <si>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</si>
  <si>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</si>
  <si>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</si>
  <si>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</si>
  <si>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</si>
  <si>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</si>
  <si>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</si>
  <si>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</si>
  <si>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</si>
  <si>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</si>
  <si>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</si>
  <si>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</si>
  <si>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</si>
  <si>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</si>
  <si>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</si>
  <si>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</si>
  <si>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</si>
  <si>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</si>
  <si>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</si>
  <si>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</si>
  <si>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</si>
  <si>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</si>
  <si>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</si>
  <si>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</si>
  <si>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</si>
  <si>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</si>
  <si>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</si>
  <si>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</si>
  <si>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</si>
  <si>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</si>
  <si>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</si>
  <si>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</si>
  <si>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</si>
  <si>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</si>
  <si>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</si>
  <si>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</si>
  <si>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</si>
  <si>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</si>
  <si>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</si>
  <si>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</si>
  <si>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</si>
  <si>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</si>
  <si>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</si>
  <si>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</si>
  <si>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</si>
  <si>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</si>
  <si>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</si>
  <si>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</si>
  <si>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</si>
  <si>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</si>
  <si>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</si>
  <si>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</si>
  <si>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</si>
  <si>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</si>
  <si>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</si>
  <si>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</si>
  <si>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</si>
  <si>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</si>
  <si>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</si>
  <si>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</si>
  <si>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</si>
  <si>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</si>
  <si>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</si>
  <si>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</si>
  <si>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</si>
  <si>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</si>
  <si>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</si>
  <si>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</si>
  <si>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</si>
  <si>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</si>
  <si>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</si>
  <si>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</si>
  <si>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</si>
  <si>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</si>
  <si>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</si>
  <si>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</si>
  <si>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</si>
  <si>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</si>
  <si>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</si>
  <si>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</si>
  <si>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</si>
  <si>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</si>
  <si>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</si>
  <si>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</si>
  <si>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</si>
  <si>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</si>
  <si>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</si>
  <si>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</si>
  <si>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</si>
  <si>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</si>
  <si>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</si>
  <si>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</si>
  <si>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</si>
  <si>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</si>
  <si>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</si>
  <si>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</si>
  <si>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</si>
  <si>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</si>
  <si>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</si>
  <si>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</si>
  <si>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</si>
  <si>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</si>
  <si>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</si>
  <si>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</si>
  <si>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</si>
  <si>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</si>
  <si>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</si>
  <si>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</si>
  <si>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</si>
  <si>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</si>
  <si>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</si>
  <si>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</si>
  <si>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</si>
  <si>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</si>
  <si>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</si>
  <si>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</si>
  <si>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</si>
  <si>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</si>
  <si>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</si>
  <si>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</si>
  <si>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</si>
  <si>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</si>
  <si>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</si>
  <si>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</si>
  <si>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</si>
  <si>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</si>
  <si>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</si>
  <si>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</si>
  <si>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</si>
  <si>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</si>
  <si>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</si>
  <si>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</si>
  <si>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</si>
  <si>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</si>
  <si>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</si>
  <si>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</si>
  <si>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</si>
  <si>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</si>
  <si>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</si>
  <si>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</si>
  <si>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</si>
  <si>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</si>
  <si>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</si>
  <si>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</si>
  <si>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</si>
  <si>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</si>
  <si>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</si>
  <si>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</si>
  <si>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</si>
  <si>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</si>
  <si>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</si>
  <si>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</si>
  <si>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</si>
  <si>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</si>
  <si>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</si>
  <si>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</si>
  <si>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</si>
  <si>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</si>
  <si>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</si>
  <si>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</si>
  <si>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</si>
  <si>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</si>
  <si>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</si>
  <si>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</si>
  <si>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</si>
  <si>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</si>
  <si>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</si>
  <si>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</si>
  <si>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</si>
  <si>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</si>
  <si>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</si>
  <si>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</si>
  <si>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</si>
  <si>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</si>
  <si>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</si>
  <si>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</si>
  <si>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</si>
  <si>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</si>
  <si>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</si>
  <si>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</si>
  <si>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</si>
  <si>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</si>
  <si>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</si>
  <si>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</si>
  <si>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</si>
  <si>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</si>
  <si>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</si>
  <si>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</si>
  <si>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</si>
  <si>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</si>
  <si>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</si>
  <si>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</si>
  <si>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</si>
  <si>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</si>
  <si>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</si>
  <si>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</si>
  <si>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</si>
  <si>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</si>
  <si>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</si>
  <si>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</si>
  <si>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</si>
  <si>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</si>
  <si>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</si>
  <si>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</si>
  <si>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</si>
  <si>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</si>
  <si>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</si>
  <si>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</si>
  <si>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</si>
  <si>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</si>
  <si>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</si>
  <si>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</si>
  <si>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</si>
  <si>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</si>
  <si>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</si>
  <si>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</si>
  <si>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</si>
  <si>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</si>
  <si>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</si>
  <si>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</si>
  <si>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</si>
  <si>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</si>
  <si>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</si>
  <si>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</si>
  <si>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</si>
  <si>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</si>
  <si>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</si>
  <si>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</si>
  <si>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</si>
  <si>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</si>
  <si>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</si>
  <si>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</si>
  <si>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</si>
  <si>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</si>
  <si>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</si>
  <si>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</si>
  <si>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</si>
  <si>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</si>
  <si>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</si>
  <si>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</si>
  <si>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</si>
  <si>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</si>
  <si>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</si>
  <si>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</si>
  <si>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</si>
  <si>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</si>
  <si>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</si>
  <si>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</si>
  <si>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</si>
  <si>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</si>
  <si>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</si>
  <si>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</si>
  <si>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</si>
  <si>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</si>
  <si>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</si>
  <si>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</si>
  <si>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</si>
  <si>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</si>
  <si>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</si>
  <si>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</si>
  <si>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</si>
  <si>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</si>
  <si>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</si>
  <si>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</si>
  <si>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</si>
  <si>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</si>
  <si>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</si>
  <si>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</si>
  <si>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</si>
  <si>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</si>
  <si>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</si>
  <si>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</si>
  <si>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</si>
  <si>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</si>
  <si>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</si>
  <si>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</si>
  <si>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</si>
  <si>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</si>
  <si>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</si>
  <si>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</si>
  <si>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</si>
  <si>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</si>
  <si>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</si>
  <si>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</si>
  <si>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</si>
  <si>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</si>
  <si>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</si>
  <si>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</si>
  <si>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</si>
  <si>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</si>
  <si>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</si>
  <si>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</si>
  <si>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</si>
  <si>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</si>
  <si>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</si>
  <si>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</si>
  <si>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</si>
  <si>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</si>
  <si>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</si>
  <si>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</si>
  <si>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</si>
  <si>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</si>
  <si>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</si>
  <si>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</si>
  <si>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</si>
  <si>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</si>
  <si>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</si>
  <si>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</si>
  <si>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</si>
  <si>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</si>
  <si>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</si>
  <si>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</si>
  <si>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</si>
  <si>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</si>
  <si>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</si>
  <si>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</si>
  <si>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</si>
  <si>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</si>
  <si>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</si>
  <si>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</si>
  <si>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</si>
  <si>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</si>
  <si>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</si>
  <si>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</si>
  <si>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</si>
  <si>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</si>
  <si>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</si>
  <si>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</si>
  <si>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</si>
  <si>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</si>
  <si>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</si>
  <si>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</si>
  <si>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</si>
  <si>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</si>
  <si>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</si>
  <si>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</si>
  <si>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</si>
  <si>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</si>
  <si>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</si>
  <si>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</si>
  <si>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</si>
  <si>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</si>
  <si>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</si>
  <si>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</si>
  <si>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</si>
  <si>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</si>
  <si>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</si>
  <si>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</si>
  <si>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</si>
  <si>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</si>
  <si>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</si>
  <si>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</si>
  <si>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</si>
  <si>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</si>
  <si>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</si>
  <si>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</si>
  <si>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</si>
  <si>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</si>
  <si>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</si>
  <si>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</si>
  <si>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</si>
  <si>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</si>
  <si>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</si>
  <si>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</si>
  <si>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</si>
  <si>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</si>
  <si>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</si>
  <si>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</si>
  <si>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</si>
  <si>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</si>
  <si>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</si>
  <si>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</si>
  <si>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</si>
  <si>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</si>
  <si>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</si>
  <si>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</si>
  <si>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</si>
  <si>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</si>
  <si>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</si>
  <si>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</si>
  <si>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</si>
  <si>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</si>
  <si>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</si>
  <si>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</si>
  <si>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</si>
  <si>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</si>
  <si>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</si>
  <si>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</si>
  <si>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</si>
  <si>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</si>
  <si>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</si>
  <si>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</si>
  <si>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</si>
  <si>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</si>
  <si>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</si>
  <si>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</si>
  <si>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</si>
  <si>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</si>
  <si>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</si>
  <si>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</si>
  <si>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</si>
  <si>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</si>
  <si>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</si>
  <si>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</si>
  <si>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</si>
  <si>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</si>
  <si>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</si>
  <si>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</si>
  <si>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</si>
  <si>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</si>
  <si>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</si>
  <si>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</si>
  <si>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</si>
  <si>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</si>
  <si>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</si>
  <si>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</si>
  <si>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</si>
  <si>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</si>
  <si>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</si>
  <si>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</si>
  <si>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</si>
  <si>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</si>
  <si>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</si>
  <si>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</si>
  <si>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</si>
  <si>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</si>
  <si>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</si>
  <si>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</si>
  <si>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</si>
  <si>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</si>
  <si>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</si>
  <si>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</si>
  <si>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</si>
  <si>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</si>
  <si>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</si>
  <si>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</si>
  <si>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</si>
  <si>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</si>
  <si>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</si>
  <si>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</si>
  <si>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</si>
  <si>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</si>
  <si>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</si>
  <si>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</si>
  <si>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</si>
  <si>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</si>
  <si>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</si>
  <si>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</si>
  <si>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</si>
  <si>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</si>
  <si>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</si>
  <si>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</si>
  <si>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</si>
  <si>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</si>
  <si>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</si>
  <si>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</si>
  <si>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</si>
  <si>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</si>
  <si>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</si>
  <si>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</si>
  <si>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</si>
  <si>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</si>
  <si>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</si>
  <si>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</si>
  <si>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</si>
  <si>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</si>
  <si>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</si>
  <si>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</si>
  <si>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</si>
  <si>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</si>
  <si>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</si>
  <si>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</si>
  <si>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</si>
  <si>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</si>
  <si>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</si>
  <si>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</si>
  <si>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</si>
  <si>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</si>
  <si>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</si>
  <si>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</si>
  <si>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</si>
  <si>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</si>
  <si>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</si>
  <si>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</si>
  <si>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</si>
  <si>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</si>
  <si>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</si>
  <si>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</si>
  <si>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</si>
  <si>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</si>
  <si>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</si>
  <si>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</si>
  <si>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</si>
  <si>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</si>
  <si>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</si>
  <si>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</si>
  <si>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</si>
  <si>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</si>
  <si>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</si>
  <si>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</si>
  <si>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</si>
  <si>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</si>
  <si>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</si>
  <si>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</si>
  <si>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</si>
  <si>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</si>
  <si>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</si>
  <si>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</si>
  <si>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</si>
  <si>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</si>
  <si>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</si>
  <si>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</si>
  <si>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</si>
  <si>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</si>
  <si>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</si>
  <si>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</si>
  <si>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</si>
  <si>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</si>
  <si>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</si>
  <si>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</si>
  <si>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</si>
  <si>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</si>
  <si>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</si>
  <si>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</si>
  <si>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</si>
  <si>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</si>
  <si>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</si>
  <si>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</si>
  <si>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</si>
  <si>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</si>
  <si>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</si>
  <si>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</si>
  <si>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</si>
  <si>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</si>
  <si>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</si>
  <si>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</si>
  <si>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</si>
  <si>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</si>
  <si>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</si>
  <si>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</si>
  <si>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</si>
  <si>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</si>
  <si>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</si>
  <si>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</si>
  <si>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</si>
  <si>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</si>
  <si>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</si>
  <si>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</si>
  <si>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</si>
  <si>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</si>
  <si>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</si>
  <si>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</si>
  <si>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</si>
  <si>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</si>
  <si>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</si>
  <si>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</si>
  <si>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</si>
  <si>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</si>
  <si>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</si>
  <si>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</si>
  <si>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</si>
  <si>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</si>
  <si>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</si>
  <si>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</si>
  <si>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</si>
  <si>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</si>
  <si>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</si>
  <si>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</si>
  <si>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</si>
  <si>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</si>
  <si>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</si>
  <si>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</si>
  <si>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</si>
  <si>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</si>
  <si>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</si>
  <si>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</si>
  <si>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</si>
  <si>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</si>
  <si>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</si>
  <si>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</si>
  <si>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</si>
  <si>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</si>
  <si>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</si>
  <si>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</si>
  <si>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</si>
  <si>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</si>
  <si>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</si>
  <si>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</si>
  <si>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</si>
  <si>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</si>
  <si>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</si>
  <si>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</si>
  <si>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</si>
  <si>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</si>
  <si>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</si>
  <si>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</si>
  <si>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</si>
  <si>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</si>
  <si>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</si>
  <si>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</si>
  <si>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</si>
  <si>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</si>
  <si>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</si>
  <si>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</si>
  <si>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</si>
  <si>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</si>
  <si>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</si>
  <si>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</si>
  <si>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</si>
  <si>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</si>
  <si>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</si>
  <si>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</si>
  <si>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</si>
  <si>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</si>
  <si>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</si>
  <si>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</si>
  <si>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</si>
  <si>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</si>
  <si>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</si>
  <si>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</si>
  <si>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</si>
  <si>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</si>
  <si>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</si>
  <si>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</si>
  <si>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</si>
  <si>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</si>
  <si>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</si>
  <si>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</si>
  <si>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</si>
  <si>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</si>
  <si>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</si>
  <si>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</si>
  <si>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</si>
  <si>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</si>
  <si>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</si>
  <si>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</si>
  <si>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</si>
  <si>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</si>
  <si>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</si>
  <si>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</si>
  <si>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</si>
  <si>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</si>
  <si>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</si>
  <si>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</si>
  <si>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</si>
  <si>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</si>
  <si>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</si>
  <si>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</si>
  <si>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</si>
  <si>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</si>
  <si>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</si>
  <si>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</si>
  <si>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</si>
  <si>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</si>
  <si>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</si>
  <si>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</si>
  <si>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</si>
  <si>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</si>
  <si>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</si>
  <si>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</si>
  <si>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</si>
  <si>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</si>
  <si>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</si>
  <si>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</si>
  <si>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</si>
  <si>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</si>
  <si>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</si>
  <si>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</si>
  <si>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</si>
  <si>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</si>
  <si>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</si>
  <si>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</si>
  <si>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</si>
  <si>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</si>
  <si>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</si>
  <si>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</si>
  <si>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</si>
  <si>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</si>
  <si>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</si>
  <si>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</si>
  <si>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</si>
  <si>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</si>
  <si>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</si>
  <si>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</si>
  <si>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</si>
  <si>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</si>
  <si>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</si>
  <si>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</si>
  <si>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</si>
  <si>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</si>
  <si>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</si>
  <si>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</si>
  <si>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</si>
  <si>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</si>
  <si>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</si>
  <si>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</si>
  <si>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</si>
  <si>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</si>
  <si>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</si>
  <si>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</si>
  <si>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</si>
  <si>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</si>
  <si>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</si>
  <si>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</si>
  <si>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</si>
  <si>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</si>
  <si>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</si>
  <si>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</si>
  <si>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</si>
  <si>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</si>
  <si>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</si>
  <si>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</si>
  <si>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</si>
  <si>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</si>
  <si>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</si>
  <si>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</si>
  <si>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</si>
  <si>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</si>
  <si>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</si>
  <si>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</si>
  <si>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</si>
  <si>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</si>
  <si>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</si>
  <si>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</si>
  <si>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</si>
  <si>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</si>
  <si>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</si>
  <si>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</si>
  <si>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</si>
  <si>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</si>
  <si>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</si>
  <si>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</si>
  <si>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</si>
  <si>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</si>
  <si>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</si>
  <si>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</si>
  <si>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</si>
  <si>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</si>
  <si>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</si>
  <si>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</si>
  <si>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</si>
  <si>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</si>
  <si>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</si>
  <si>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</si>
  <si>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</si>
  <si>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</si>
  <si>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</si>
  <si>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</si>
  <si>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</si>
  <si>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</si>
  <si>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</si>
  <si>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</si>
  <si>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</si>
  <si>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</si>
  <si>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</si>
  <si>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</si>
  <si>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</si>
  <si>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</si>
  <si>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</si>
  <si>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</si>
  <si>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</si>
  <si>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</si>
  <si>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</si>
  <si>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</si>
  <si>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</si>
  <si>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</si>
  <si>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</si>
  <si>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</si>
  <si>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</si>
  <si>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</si>
  <si>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</si>
  <si>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</si>
  <si>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</si>
  <si>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</si>
  <si>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</si>
  <si>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</si>
  <si>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</si>
  <si>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</si>
  <si>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</si>
  <si>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</si>
  <si>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</si>
  <si>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</si>
  <si>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</si>
  <si>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</si>
  <si>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</si>
  <si>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</si>
  <si>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</si>
  <si>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</si>
  <si>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</si>
  <si>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</si>
  <si>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</si>
  <si>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</si>
  <si>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</si>
  <si>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</si>
  <si>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</si>
  <si>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</si>
  <si>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</si>
  <si>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</si>
  <si>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</si>
  <si>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</si>
  <si>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</si>
  <si>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</si>
  <si>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</si>
  <si>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</si>
  <si>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</si>
  <si>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</si>
  <si>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</si>
  <si>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</si>
  <si>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</si>
  <si>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</si>
  <si>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</si>
  <si>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</si>
  <si>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</si>
  <si>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</si>
  <si>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</si>
  <si>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</si>
  <si>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</si>
  <si>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</si>
  <si>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</si>
  <si>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</si>
  <si>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</si>
  <si>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</si>
  <si>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</si>
  <si>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</si>
  <si>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</si>
  <si>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</si>
  <si>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</si>
  <si>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</si>
  <si>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</si>
  <si>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</si>
  <si>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</si>
  <si>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</si>
  <si>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</si>
  <si>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</si>
  <si>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</si>
  <si>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</si>
  <si>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</si>
  <si>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</si>
  <si>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</si>
  <si>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</si>
  <si>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</si>
  <si>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</si>
  <si>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</si>
  <si>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</si>
  <si>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</si>
  <si>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</si>
  <si>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</si>
  <si>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</si>
  <si>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</si>
  <si>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</si>
  <si>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</si>
  <si>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</si>
  <si>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</si>
  <si>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</si>
  <si>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</si>
  <si>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</si>
  <si>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</si>
  <si>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</si>
  <si>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</si>
  <si>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</si>
  <si>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</si>
  <si>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</si>
  <si>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</si>
  <si>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</si>
  <si>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</si>
  <si>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</si>
  <si>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</si>
  <si>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</si>
  <si>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</si>
  <si>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</si>
  <si>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</si>
  <si>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</si>
  <si>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</si>
  <si>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</si>
  <si>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</si>
  <si>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</si>
  <si>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</si>
  <si>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</si>
  <si>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</si>
  <si>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</si>
  <si>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</si>
  <si>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</si>
  <si>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</si>
  <si>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</si>
  <si>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</si>
  <si>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</si>
  <si>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</si>
  <si>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</si>
  <si>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</si>
  <si>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</si>
  <si>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</si>
  <si>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</si>
  <si>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</si>
  <si>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</si>
  <si>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</si>
  <si>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</si>
  <si>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</si>
  <si>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</si>
  <si>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</si>
  <si>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</si>
  <si>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</si>
  <si>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</si>
  <si>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</si>
  <si>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</si>
  <si>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</si>
  <si>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</si>
  <si>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</si>
  <si>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</si>
  <si>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</si>
  <si>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</si>
  <si>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</si>
  <si>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</si>
  <si>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</si>
  <si>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</si>
  <si>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</si>
  <si>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</si>
  <si>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</si>
  <si>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</si>
  <si>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</si>
  <si>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</si>
  <si>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</si>
  <si>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</si>
  <si>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</si>
  <si>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</si>
  <si>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</si>
  <si>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</si>
  <si>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</si>
  <si>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</si>
  <si>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</si>
  <si>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</si>
  <si>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</si>
  <si>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</si>
  <si>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</si>
  <si>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</si>
  <si>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</si>
  <si>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</si>
  <si>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</si>
  <si>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</si>
  <si>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</si>
  <si>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</si>
  <si>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</si>
  <si>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</si>
  <si>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</si>
  <si>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</si>
  <si>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</si>
  <si>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</si>
  <si>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</si>
  <si>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</si>
  <si>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</si>
  <si>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</si>
  <si>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</si>
  <si>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</si>
  <si>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</si>
  <si>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</si>
  <si>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</si>
  <si>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</si>
  <si>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</si>
  <si>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</si>
  <si>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</si>
  <si>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</si>
  <si>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</si>
  <si>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</si>
  <si>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</si>
  <si>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</si>
  <si>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</si>
  <si>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</si>
  <si>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</si>
  <si>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</si>
  <si>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</si>
  <si>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</si>
  <si>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</si>
  <si>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</si>
  <si>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</si>
  <si>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</si>
  <si>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</si>
  <si>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</si>
  <si>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</si>
  <si>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</si>
  <si>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</si>
  <si>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</si>
  <si>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</si>
  <si>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</si>
  <si>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</si>
  <si>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</si>
  <si>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</si>
  <si>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</si>
  <si>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</si>
  <si>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</si>
  <si>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</si>
  <si>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</si>
  <si>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</si>
  <si>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</si>
  <si>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</si>
  <si>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</si>
  <si>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</si>
  <si>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</si>
  <si>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</si>
  <si>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</si>
  <si>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</si>
  <si>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</si>
  <si>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</si>
  <si>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</si>
  <si>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</si>
  <si>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</si>
  <si>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</si>
  <si>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</si>
  <si>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</si>
  <si>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</si>
  <si>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</si>
  <si>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</si>
  <si>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</si>
  <si>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</si>
  <si>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</si>
  <si>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</si>
  <si>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</si>
  <si>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</si>
  <si>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</si>
  <si>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</si>
  <si>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</si>
  <si>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</si>
  <si>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</si>
  <si>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</si>
  <si>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</si>
  <si>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</si>
  <si>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</si>
  <si>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</si>
  <si>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</si>
  <si>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</si>
  <si>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</si>
  <si>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</si>
  <si>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</si>
  <si>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</si>
  <si>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</si>
  <si>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</si>
  <si>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</si>
  <si>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</si>
  <si>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</si>
  <si>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</si>
  <si>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</si>
  <si>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</si>
  <si>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</si>
  <si>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</si>
  <si>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</si>
  <si>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</si>
  <si>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</si>
  <si>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</si>
  <si>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</si>
  <si>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</si>
  <si>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</si>
  <si>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</si>
  <si>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</si>
  <si>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</si>
  <si>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</si>
  <si>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</si>
  <si>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</si>
  <si>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</si>
  <si>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</si>
  <si>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</si>
  <si>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</si>
  <si>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</si>
  <si>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</si>
  <si>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</si>
  <si>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</si>
  <si>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</si>
  <si>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</si>
  <si>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</si>
  <si>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</si>
  <si>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</si>
  <si>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</si>
  <si>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</si>
  <si>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</si>
  <si>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</si>
  <si>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</si>
  <si>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</si>
  <si>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</si>
  <si>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</si>
  <si>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</si>
  <si>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</si>
  <si>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</si>
  <si>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</si>
  <si>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</si>
  <si>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</si>
  <si>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</si>
  <si>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</si>
  <si>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</si>
  <si>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</si>
  <si>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</si>
  <si>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</si>
  <si>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</si>
  <si>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</si>
  <si>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</si>
  <si>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</si>
  <si>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</si>
  <si>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</si>
  <si>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</si>
  <si>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</si>
  <si>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</si>
  <si>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</si>
  <si>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</si>
  <si>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</si>
  <si>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</si>
  <si>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</si>
  <si>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</si>
  <si>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</si>
  <si>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</si>
  <si>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</si>
  <si>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</si>
  <si>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</si>
  <si>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</si>
  <si>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</si>
  <si>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</si>
  <si>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</si>
  <si>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</si>
  <si>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</si>
  <si>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</si>
  <si>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</si>
  <si>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</si>
  <si>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</si>
  <si>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</si>
  <si>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</si>
  <si>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</si>
  <si>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</si>
  <si>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</si>
  <si>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</si>
  <si>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</si>
  <si>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</si>
  <si>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</si>
  <si>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</si>
  <si>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</si>
  <si>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</si>
  <si>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</si>
  <si>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</si>
  <si>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</si>
  <si>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</si>
  <si>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</si>
  <si>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</si>
  <si>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</si>
  <si>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</si>
  <si>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</si>
  <si>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</si>
  <si>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</si>
  <si>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</si>
  <si>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</si>
  <si>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</si>
  <si>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</si>
  <si>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</si>
  <si>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</si>
  <si>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</si>
  <si>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</si>
  <si>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</si>
  <si>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</si>
  <si>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</si>
  <si>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</si>
  <si>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</si>
  <si>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</si>
  <si>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</si>
  <si>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</si>
  <si>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</si>
  <si>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</si>
  <si>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</si>
  <si>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</si>
  <si>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</si>
  <si>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</si>
  <si>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</si>
  <si>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</si>
  <si>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</si>
  <si>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</si>
  <si>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</si>
  <si>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</si>
  <si>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</si>
  <si>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</si>
  <si>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</si>
  <si>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</si>
  <si>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</si>
  <si>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</si>
  <si>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</si>
  <si>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</si>
  <si>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</si>
  <si>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</si>
  <si>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</si>
  <si>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</si>
  <si>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</si>
  <si>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</si>
  <si>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</si>
  <si>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</si>
  <si>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</si>
  <si>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</si>
  <si>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</si>
  <si>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</si>
  <si>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</si>
  <si>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</si>
  <si>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</si>
  <si>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</si>
  <si>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</si>
  <si>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</si>
  <si>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</si>
  <si>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</si>
  <si>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</si>
  <si>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</si>
  <si>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</si>
  <si>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</si>
  <si>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</si>
  <si>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</si>
  <si>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</si>
  <si>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</si>
  <si>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</si>
  <si>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</si>
  <si>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</si>
  <si>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</si>
  <si>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</si>
  <si>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</si>
  <si>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</si>
  <si>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</si>
  <si>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</si>
  <si>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</si>
  <si>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</si>
  <si>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</si>
  <si>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</si>
  <si>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</si>
  <si>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</si>
  <si>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</si>
  <si>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</si>
  <si>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</si>
  <si>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</si>
  <si>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</si>
  <si>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</si>
  <si>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</si>
  <si>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</si>
  <si>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</si>
  <si>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</si>
  <si>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</si>
  <si>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</si>
  <si>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</si>
  <si>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</si>
  <si>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</si>
  <si>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</si>
  <si>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</si>
  <si>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</si>
  <si>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</si>
  <si>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</si>
  <si>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</si>
  <si>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</si>
  <si>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</si>
  <si>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</si>
  <si>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</si>
  <si>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</si>
  <si>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</si>
  <si>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</si>
  <si>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</si>
  <si>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</si>
  <si>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</si>
  <si>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</si>
  <si>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</si>
  <si>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</si>
  <si>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</si>
  <si>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</si>
  <si>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</si>
  <si>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</si>
  <si>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</si>
  <si>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</si>
  <si>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</si>
  <si>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</si>
  <si>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</si>
  <si>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</si>
  <si>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</si>
  <si>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</si>
  <si>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</si>
  <si>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</si>
  <si>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</si>
  <si>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</si>
  <si>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</si>
  <si>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</si>
  <si>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</si>
  <si>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</si>
  <si>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</si>
  <si>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</si>
  <si>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</si>
  <si>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</si>
  <si>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</si>
  <si>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</si>
  <si>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</si>
  <si>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</si>
  <si>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</si>
  <si>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</si>
  <si>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</si>
  <si>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</si>
  <si>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</si>
  <si>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</si>
  <si>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</si>
  <si>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</si>
  <si>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</si>
  <si>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</si>
  <si>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</si>
  <si>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</si>
  <si>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</si>
  <si>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</si>
  <si>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</si>
  <si>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</si>
  <si>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</si>
  <si>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</si>
  <si>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</si>
  <si>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</si>
  <si>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</si>
  <si>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</si>
  <si>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</si>
  <si>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</si>
  <si>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</si>
  <si>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</si>
  <si>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</si>
  <si>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</si>
  <si>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</si>
  <si>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</si>
  <si>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</si>
  <si>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</si>
  <si>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</si>
  <si>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</si>
  <si>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</si>
  <si>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</si>
  <si>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</si>
  <si>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</si>
  <si>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</si>
  <si>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</si>
  <si>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</si>
  <si>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</si>
  <si>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</si>
  <si>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</si>
  <si>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</si>
  <si>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</si>
  <si>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</si>
  <si>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</si>
  <si>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</si>
  <si>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</si>
  <si>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</si>
  <si>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</si>
  <si>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</si>
  <si>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</si>
  <si>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</si>
  <si>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</si>
  <si>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</si>
  <si>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</si>
  <si>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</si>
  <si>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</si>
  <si>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</si>
  <si>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</si>
  <si>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</si>
  <si>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</si>
  <si>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</si>
  <si>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</si>
  <si>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</si>
  <si>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</si>
  <si>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</si>
  <si>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</si>
  <si>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</si>
  <si>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</si>
  <si>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</si>
  <si>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</si>
  <si>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</si>
  <si>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</si>
  <si>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</si>
  <si>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</si>
  <si>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</si>
  <si>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</si>
  <si>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</si>
  <si>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</si>
  <si>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</si>
  <si>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</si>
  <si>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</si>
  <si>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</si>
  <si>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</si>
  <si>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</si>
  <si>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</si>
  <si>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</si>
  <si>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</si>
  <si>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</si>
  <si>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</si>
  <si>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</si>
  <si>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</si>
  <si>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</si>
  <si>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</si>
  <si>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</si>
  <si>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</si>
  <si>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</si>
  <si>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</si>
  <si>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</si>
  <si>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</si>
  <si>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</si>
  <si>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</si>
  <si>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</si>
  <si>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</si>
  <si>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</si>
  <si>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</si>
  <si>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</si>
  <si>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</si>
  <si>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</si>
  <si>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</si>
  <si>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</si>
  <si>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</si>
  <si>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</si>
  <si>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</si>
  <si>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</si>
  <si>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</si>
  <si>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</si>
  <si>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</si>
  <si>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</si>
  <si>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</si>
  <si>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</si>
  <si>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</si>
  <si>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</si>
  <si>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</si>
  <si>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</si>
  <si>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</si>
  <si>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</si>
  <si>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</si>
  <si>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</si>
  <si>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</si>
  <si>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</si>
  <si>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</si>
  <si>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</si>
  <si>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</si>
  <si>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</si>
  <si>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</si>
  <si>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</si>
  <si>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</si>
  <si>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</si>
  <si>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</si>
  <si>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</si>
  <si>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</si>
  <si>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</si>
  <si>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</si>
  <si>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</si>
  <si>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</si>
  <si>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</si>
  <si>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</si>
  <si>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</si>
  <si>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</si>
  <si>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</si>
  <si>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</si>
  <si>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</si>
  <si>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</si>
  <si>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</si>
  <si>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</si>
  <si>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</si>
  <si>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</si>
  <si>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</si>
  <si>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</si>
  <si>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</si>
  <si>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</si>
  <si>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</si>
  <si>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</si>
  <si>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</si>
  <si>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</si>
  <si>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</si>
  <si>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</si>
  <si>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</si>
  <si>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</si>
  <si>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</si>
  <si>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</si>
  <si>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</si>
  <si>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</si>
  <si>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</si>
  <si>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</si>
  <si>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</si>
  <si>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</si>
  <si>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</si>
  <si>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</si>
  <si>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</si>
  <si>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</si>
  <si>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</si>
  <si>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</si>
  <si>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</si>
  <si>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</si>
  <si>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</si>
  <si>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</si>
  <si>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</si>
  <si>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</si>
  <si>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</si>
  <si>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</si>
  <si>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</si>
  <si>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</si>
  <si>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</si>
  <si>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</si>
  <si>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</si>
  <si>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</si>
  <si>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</si>
  <si>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</si>
  <si>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</si>
  <si>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</si>
  <si>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</si>
  <si>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</si>
  <si>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</si>
  <si>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</si>
  <si>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</si>
  <si>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</si>
  <si>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</si>
  <si>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</si>
  <si>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</si>
  <si>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</si>
  <si>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</si>
  <si>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</si>
  <si>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</si>
  <si>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</si>
  <si>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</si>
  <si>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</si>
  <si>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</si>
  <si>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</si>
  <si>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</si>
  <si>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</si>
  <si>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</si>
  <si>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</si>
  <si>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</si>
  <si>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</si>
  <si>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</si>
  <si>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</si>
  <si>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</si>
  <si>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</si>
  <si>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</si>
  <si>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</si>
  <si>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</si>
  <si>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</si>
  <si>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</si>
  <si>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</si>
  <si>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</si>
  <si>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</si>
  <si>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</si>
  <si>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</si>
  <si>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</si>
  <si>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</si>
  <si>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</si>
  <si>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</si>
  <si>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</si>
  <si>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</si>
  <si>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</si>
  <si>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</si>
  <si>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</si>
  <si>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</si>
  <si>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</si>
  <si>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</si>
  <si>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</si>
  <si>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</si>
  <si>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</si>
  <si>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</si>
  <si>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</si>
  <si>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</si>
  <si>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</si>
  <si>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</si>
  <si>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</si>
  <si>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</si>
  <si>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</si>
  <si>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</si>
  <si>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</si>
  <si>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</si>
  <si>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</si>
  <si>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</si>
  <si>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</si>
  <si>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</si>
  <si>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</si>
  <si>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</si>
  <si>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</si>
  <si>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</si>
  <si>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</si>
  <si>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</si>
  <si>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</si>
  <si>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</si>
  <si>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</si>
  <si>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</si>
  <si>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</si>
  <si>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</si>
  <si>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</si>
  <si>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</si>
  <si>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</si>
  <si>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</si>
  <si>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</si>
  <si>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</si>
  <si>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</si>
  <si>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</si>
  <si>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</si>
  <si>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</si>
  <si>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</si>
  <si>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</si>
  <si>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</si>
  <si>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</si>
  <si>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</si>
  <si>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</si>
  <si>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</si>
  <si>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</si>
  <si>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</si>
  <si>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</si>
  <si>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</si>
  <si>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</si>
  <si>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</si>
  <si>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</si>
  <si>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</si>
  <si>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</si>
  <si>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</si>
  <si>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</si>
  <si>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</si>
  <si>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</si>
  <si>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</si>
  <si>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</si>
  <si>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</si>
  <si>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</si>
  <si>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</si>
  <si>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</si>
  <si>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</si>
  <si>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</si>
  <si>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</si>
  <si>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</si>
  <si>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</si>
  <si>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</si>
  <si>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</si>
  <si>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</si>
  <si>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</si>
  <si>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</si>
  <si>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</si>
  <si>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</si>
  <si>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</si>
  <si>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</si>
  <si>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</si>
  <si>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</si>
  <si>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</si>
  <si>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</si>
  <si>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</si>
  <si>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</si>
  <si>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</si>
  <si>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</si>
  <si>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</si>
  <si>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</si>
  <si>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</si>
  <si>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</si>
  <si>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</si>
  <si>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</si>
  <si>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</si>
  <si>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</si>
  <si>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</si>
  <si>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</si>
  <si>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</si>
  <si>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</si>
  <si>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</si>
  <si>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</si>
  <si>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</si>
  <si>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</si>
  <si>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</si>
  <si>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</si>
  <si>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</si>
  <si>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</si>
  <si>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</si>
  <si>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</si>
  <si>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</si>
  <si>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</si>
  <si>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</si>
  <si>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</si>
  <si>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</si>
  <si>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</si>
  <si>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</si>
  <si>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</si>
  <si>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</si>
  <si>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</si>
  <si>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</si>
  <si>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</si>
  <si>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</si>
  <si>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</si>
  <si>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</si>
  <si>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</si>
  <si>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</si>
  <si>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</si>
  <si>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</si>
  <si>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</si>
  <si>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</si>
  <si>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</si>
  <si>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</si>
  <si>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</si>
  <si>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</si>
  <si>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</si>
  <si>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</si>
  <si>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</si>
  <si>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</si>
  <si>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</si>
  <si>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</si>
  <si>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</si>
  <si>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</si>
  <si>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</si>
  <si>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</si>
  <si>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</si>
  <si>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</si>
  <si>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</si>
  <si>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</si>
  <si>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</si>
  <si>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</si>
  <si>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</si>
  <si>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</si>
  <si>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</si>
  <si>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</si>
  <si>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</si>
  <si>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</si>
  <si>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</si>
  <si>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</si>
  <si>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</si>
  <si>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</si>
  <si>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</si>
  <si>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</si>
  <si>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</si>
  <si>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</si>
  <si>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</si>
  <si>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</si>
  <si>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</si>
  <si>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</si>
  <si>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</si>
  <si>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</si>
  <si>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</si>
  <si>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</si>
  <si>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</si>
  <si>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</si>
  <si>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</si>
  <si>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</si>
  <si>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</si>
  <si>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</si>
  <si>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</si>
  <si>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</si>
  <si>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</si>
  <si>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</si>
  <si>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</si>
  <si>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</si>
  <si>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</si>
  <si>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</si>
  <si>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</si>
  <si>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</si>
  <si>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</si>
  <si>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</si>
  <si>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</si>
  <si>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</si>
  <si>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</si>
  <si>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</si>
  <si>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</si>
  <si>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</si>
  <si>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</si>
  <si>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</si>
  <si>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</si>
  <si>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</si>
  <si>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</si>
  <si>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</si>
  <si>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</si>
  <si>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</si>
  <si>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</si>
  <si>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</si>
  <si>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</si>
  <si>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</si>
  <si>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</si>
  <si>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</si>
  <si>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</si>
  <si>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</si>
  <si>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</si>
  <si>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</si>
  <si>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</si>
  <si>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</si>
  <si>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</si>
  <si>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</si>
  <si>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</si>
  <si>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</si>
  <si>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</si>
  <si>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</si>
  <si>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</si>
  <si>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</si>
  <si>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</si>
  <si>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</si>
  <si>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</si>
  <si>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</si>
  <si>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</si>
  <si>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</si>
  <si>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</si>
  <si>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</si>
  <si>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</si>
  <si>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</si>
  <si>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</si>
  <si>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</si>
  <si>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</si>
  <si>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</si>
  <si>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</si>
  <si>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</si>
  <si>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</si>
  <si>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</si>
  <si>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</si>
  <si>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</si>
  <si>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</si>
  <si>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</si>
  <si>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</si>
  <si>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</si>
  <si>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</si>
  <si>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</si>
  <si>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</si>
  <si>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</si>
  <si>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</si>
  <si>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</si>
  <si>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</si>
  <si>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</si>
  <si>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</si>
  <si>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</si>
  <si>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</si>
  <si>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</si>
  <si>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</si>
  <si>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</si>
  <si>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</si>
  <si>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</si>
  <si>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</si>
  <si>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</si>
  <si>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</si>
  <si>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</si>
  <si>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</si>
  <si>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</si>
  <si>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</si>
  <si>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</si>
  <si>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</si>
  <si>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</si>
  <si>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</si>
  <si>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</si>
  <si>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</si>
  <si>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</si>
  <si>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</si>
  <si>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</si>
  <si>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</si>
  <si>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</si>
  <si>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</si>
  <si>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</si>
  <si>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</si>
  <si>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</si>
  <si>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</si>
  <si>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</si>
  <si>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</si>
  <si>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</si>
  <si>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</si>
  <si>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</si>
  <si>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</si>
  <si>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</si>
  <si>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</si>
  <si>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</si>
  <si>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</si>
  <si>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</si>
  <si>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</si>
  <si>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</si>
  <si>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</si>
  <si>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</si>
  <si>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</si>
  <si>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</si>
  <si>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</si>
  <si>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</si>
  <si>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</si>
  <si>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</si>
  <si>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</si>
  <si>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</si>
  <si>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</si>
  <si>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</si>
  <si>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</si>
  <si>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</si>
  <si>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</si>
  <si>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</si>
  <si>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</si>
  <si>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</si>
  <si>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</si>
  <si>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</si>
  <si>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</si>
  <si>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</si>
  <si>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</si>
  <si>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</si>
  <si>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</si>
  <si>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</si>
  <si>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</si>
  <si>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</si>
  <si>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</si>
  <si>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</si>
  <si>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</si>
  <si>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</si>
  <si>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</si>
  <si>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</si>
  <si>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</si>
  <si>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</si>
  <si>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</si>
  <si>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</si>
  <si>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</si>
  <si>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</si>
  <si>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</si>
  <si>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</si>
  <si>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</si>
  <si>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</si>
  <si>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</si>
  <si>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</si>
  <si>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</si>
  <si>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</si>
  <si>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</si>
  <si>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</si>
  <si>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</si>
  <si>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</si>
  <si>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</si>
  <si>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</si>
  <si>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</si>
  <si>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</si>
  <si>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</si>
  <si>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</si>
  <si>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</si>
  <si>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</si>
  <si>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</si>
  <si>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</si>
  <si>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</si>
  <si>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</si>
  <si>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</si>
  <si>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</si>
  <si>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</si>
  <si>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</si>
  <si>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</si>
  <si>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</si>
  <si>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</si>
  <si>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</si>
  <si>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</si>
  <si>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</si>
  <si>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</si>
  <si>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</si>
  <si>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</si>
  <si>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</si>
  <si>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</si>
  <si>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</si>
  <si>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</si>
  <si>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</si>
  <si>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</si>
  <si>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</si>
  <si>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</si>
  <si>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</si>
  <si>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</si>
  <si>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</si>
  <si>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</si>
  <si>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</si>
  <si>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</si>
  <si>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</si>
  <si>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</si>
  <si>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</si>
  <si>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</si>
  <si>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</si>
  <si>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</si>
  <si>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</si>
  <si>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</si>
  <si>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</si>
  <si>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</si>
  <si>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</si>
  <si>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</si>
  <si>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</si>
  <si>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</si>
  <si>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</si>
  <si>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</si>
  <si>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</si>
  <si>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</si>
  <si>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</si>
  <si>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</si>
  <si>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</si>
  <si>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</si>
  <si>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</si>
  <si>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</si>
  <si>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</si>
  <si>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</si>
  <si>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</si>
  <si>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</si>
  <si>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</si>
  <si>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</si>
  <si>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</si>
  <si>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</si>
  <si>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</si>
  <si>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</si>
  <si>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</si>
  <si>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</si>
  <si>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</si>
  <si>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</si>
  <si>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</si>
  <si>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</si>
  <si>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</si>
  <si>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</si>
  <si>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</si>
  <si>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</si>
  <si>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</si>
  <si>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</si>
  <si>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</si>
  <si>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</si>
  <si>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</si>
  <si>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</si>
  <si>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</si>
  <si>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</si>
  <si>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</si>
  <si>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</si>
  <si>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</si>
  <si>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</si>
  <si>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</si>
  <si>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</si>
  <si>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</si>
  <si>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</si>
  <si>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</si>
  <si>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</si>
  <si>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</si>
  <si>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</si>
  <si>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</si>
  <si>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</si>
  <si>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</si>
  <si>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</si>
  <si>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</si>
  <si>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</si>
  <si>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</si>
  <si>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</si>
  <si>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</si>
  <si>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</si>
  <si>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</si>
  <si>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</si>
  <si>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</si>
  <si>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</si>
  <si>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</si>
  <si>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</si>
  <si>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</si>
  <si>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</si>
  <si>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</si>
  <si>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</si>
  <si>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</si>
  <si>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</si>
  <si>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</si>
  <si>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</si>
  <si>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</si>
  <si>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</si>
  <si>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</si>
  <si>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</si>
  <si>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</si>
  <si>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</si>
  <si>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</si>
  <si>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</si>
  <si>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</si>
  <si>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</si>
  <si>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</si>
  <si>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</si>
  <si>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</si>
  <si>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</si>
  <si>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</si>
  <si>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</si>
  <si>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</si>
  <si>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</si>
  <si>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</si>
  <si>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</si>
  <si>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</si>
  <si>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</si>
  <si>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</si>
  <si>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</si>
  <si>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</si>
  <si>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</si>
  <si>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</si>
  <si>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</si>
  <si>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</si>
  <si>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</si>
  <si>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</si>
  <si>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</si>
  <si>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</si>
  <si>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</si>
  <si>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</si>
  <si>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</si>
  <si>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</si>
  <si>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</si>
  <si>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</si>
  <si>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</si>
  <si>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</si>
  <si>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</si>
  <si>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</si>
  <si>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</si>
  <si>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</si>
  <si>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</si>
  <si>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</si>
  <si>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</si>
  <si>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</si>
  <si>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</si>
  <si>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</si>
  <si>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</si>
  <si>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</si>
  <si>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</si>
  <si>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</si>
  <si>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</si>
  <si>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</si>
  <si>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</si>
  <si>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</si>
  <si>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</si>
  <si>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</si>
  <si>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</si>
  <si>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</si>
  <si>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</si>
  <si>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</si>
  <si>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</si>
  <si>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</si>
  <si>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</si>
  <si>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</si>
  <si>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</si>
  <si>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</si>
  <si>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</si>
  <si>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</si>
  <si>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</si>
  <si>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</si>
  <si>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</si>
  <si>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</si>
  <si>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</si>
  <si>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</si>
  <si>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</si>
  <si>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</si>
  <si>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</si>
  <si>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</si>
  <si>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</si>
  <si>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</si>
  <si>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</si>
  <si>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</si>
  <si>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</si>
  <si>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</si>
  <si>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</si>
  <si>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</si>
  <si>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</si>
  <si>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</si>
  <si>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</si>
  <si>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</si>
  <si>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</si>
  <si>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</si>
  <si>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</si>
  <si>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</si>
  <si>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</si>
  <si>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</si>
  <si>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</si>
  <si>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</si>
  <si>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</si>
  <si>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</si>
  <si>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</si>
  <si>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</si>
  <si>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</si>
  <si>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</si>
  <si>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</si>
  <si>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</si>
  <si>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</si>
  <si>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</si>
  <si>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</si>
  <si>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</si>
  <si>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</si>
  <si>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</si>
  <si>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</si>
  <si>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</si>
  <si>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</si>
  <si>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</si>
  <si>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</si>
  <si>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</si>
  <si>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</si>
  <si>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</si>
  <si>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</si>
  <si>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</si>
  <si>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</si>
  <si>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</si>
  <si>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</si>
  <si>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</si>
  <si>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</si>
  <si>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</si>
  <si>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</si>
  <si>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</si>
  <si>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</si>
  <si>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</si>
  <si>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</si>
  <si>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</si>
  <si>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</si>
  <si>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</si>
  <si>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</si>
  <si>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</si>
  <si>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</si>
  <si>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</si>
  <si>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</si>
  <si>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</si>
  <si>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</si>
  <si>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</si>
  <si>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</si>
  <si>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</si>
  <si>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</si>
  <si>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</si>
  <si>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</si>
  <si>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</si>
  <si>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</si>
  <si>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</si>
  <si>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</si>
  <si>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</si>
  <si>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</si>
  <si>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</si>
  <si>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</si>
  <si>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</si>
  <si>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</si>
  <si>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</si>
  <si>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</si>
  <si>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</si>
  <si>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</si>
  <si>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</si>
  <si>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</si>
  <si>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</si>
  <si>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</si>
  <si>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</si>
  <si>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</si>
  <si>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</si>
  <si>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</si>
  <si>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</si>
  <si>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</si>
  <si>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</si>
  <si>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</si>
  <si>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</si>
  <si>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</si>
  <si>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</si>
  <si>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</si>
  <si>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</si>
  <si>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</si>
  <si>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</si>
  <si>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</si>
  <si>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</si>
  <si>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</si>
  <si>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</si>
  <si>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</si>
  <si>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</si>
  <si>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</si>
  <si>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</si>
  <si>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</si>
  <si>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</si>
  <si>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</si>
  <si>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</si>
  <si>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</si>
  <si>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</si>
  <si>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</si>
  <si>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</si>
  <si>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</si>
  <si>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</si>
  <si>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</si>
  <si>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</si>
  <si>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</si>
  <si>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</si>
  <si>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</si>
  <si>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</si>
  <si>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</si>
  <si>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</si>
  <si>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</si>
  <si>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</si>
  <si>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</si>
  <si>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</si>
  <si>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</si>
  <si>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</si>
  <si>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</si>
  <si>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</si>
  <si>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</si>
  <si>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</si>
  <si>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</si>
  <si>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</si>
  <si>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</si>
  <si>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</si>
  <si>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</si>
  <si>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</si>
  <si>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</si>
  <si>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</si>
  <si>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</si>
  <si>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</si>
  <si>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</si>
  <si>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</si>
  <si>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</si>
  <si>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</si>
  <si>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</si>
  <si>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</si>
  <si>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</si>
  <si>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</si>
  <si>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</si>
  <si>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</si>
  <si>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</si>
  <si>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</si>
  <si>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</si>
  <si>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</si>
  <si>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</si>
  <si>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</si>
  <si>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</si>
  <si>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</si>
  <si>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</si>
  <si>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</si>
  <si>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</si>
  <si>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</si>
  <si>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</si>
  <si>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</si>
  <si>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</si>
  <si>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</si>
  <si>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</si>
  <si>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</si>
  <si>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</si>
  <si>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</si>
  <si>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</si>
  <si>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</si>
  <si>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</si>
  <si>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</si>
  <si>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</si>
  <si>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</si>
  <si>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</si>
  <si>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</si>
  <si>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</si>
  <si>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</si>
  <si>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</si>
  <si>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</si>
  <si>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</si>
  <si>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</si>
  <si>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</si>
  <si>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</si>
  <si>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</si>
  <si>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</si>
  <si>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</si>
  <si>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</si>
  <si>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</si>
  <si>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</si>
  <si>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</si>
  <si>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</si>
  <si>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</si>
  <si>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</si>
  <si>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</si>
  <si>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</si>
  <si>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</si>
  <si>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</si>
  <si>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</si>
  <si>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</si>
  <si>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</si>
  <si>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</si>
  <si>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</si>
  <si>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</si>
  <si>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</si>
  <si>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</si>
  <si>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</si>
  <si>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</si>
  <si>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</si>
  <si>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</si>
  <si>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</si>
  <si>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</si>
  <si>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</si>
  <si>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</si>
  <si>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</si>
  <si>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</si>
  <si>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</si>
  <si>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</si>
  <si>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</si>
  <si>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</si>
  <si>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</si>
  <si>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</si>
  <si>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</si>
  <si>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</si>
  <si>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</si>
  <si>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</si>
  <si>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</si>
  <si>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</si>
  <si>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</si>
  <si>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</si>
  <si>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</si>
  <si>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</si>
  <si>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</si>
  <si>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</si>
  <si>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</si>
  <si>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</si>
  <si>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</si>
  <si>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</si>
  <si>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</si>
  <si>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</si>
  <si>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</si>
  <si>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</si>
  <si>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</si>
  <si>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</si>
  <si>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</si>
  <si>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</si>
  <si>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</si>
  <si>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</si>
  <si>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</si>
  <si>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</si>
  <si>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</si>
  <si>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</si>
  <si>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</si>
  <si>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</si>
  <si>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</si>
  <si>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</si>
  <si>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</si>
  <si>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</si>
  <si>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</si>
  <si>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</si>
  <si>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</si>
  <si>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</si>
  <si>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</si>
  <si>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</si>
  <si>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</si>
  <si>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</si>
  <si>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</si>
  <si>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</si>
  <si>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</si>
  <si>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</si>
  <si>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</si>
  <si>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</si>
  <si>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</si>
  <si>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</si>
  <si>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</si>
  <si>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</si>
  <si>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</si>
  <si>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</si>
  <si>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</si>
  <si>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</si>
  <si>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</si>
  <si>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</si>
  <si>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</si>
  <si>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</si>
  <si>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</si>
  <si>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</si>
  <si>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</si>
  <si>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</si>
  <si>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</si>
  <si>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</si>
  <si>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</si>
  <si>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</si>
  <si>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</si>
  <si>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</si>
  <si>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</si>
  <si>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</si>
  <si>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</si>
  <si>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</si>
  <si>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</si>
  <si>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</si>
  <si>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</si>
  <si>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</si>
  <si>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</si>
  <si>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</si>
  <si>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</si>
  <si>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</si>
  <si>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</si>
  <si>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</si>
  <si>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</si>
  <si>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</si>
  <si>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</si>
  <si>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</si>
  <si>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</si>
  <si>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</si>
  <si>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</si>
  <si>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</si>
  <si>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</si>
  <si>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</si>
  <si>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</si>
  <si>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</si>
  <si>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</si>
  <si>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</si>
  <si>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</si>
  <si>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</si>
  <si>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</si>
  <si>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</si>
  <si>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</si>
  <si>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</si>
  <si>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</si>
  <si>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</si>
  <si>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</si>
  <si>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</si>
  <si>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</si>
  <si>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</si>
  <si>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</si>
  <si>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</si>
  <si>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</si>
  <si>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</si>
  <si>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</si>
  <si>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</si>
  <si>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</si>
  <si>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</si>
  <si>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</si>
  <si>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</si>
  <si>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</si>
  <si>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</si>
  <si>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</si>
  <si>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</si>
  <si>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</si>
  <si>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</si>
  <si>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</si>
  <si>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</si>
  <si>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</si>
  <si>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</si>
  <si>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</si>
  <si>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</si>
  <si>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</si>
  <si>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</si>
  <si>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</si>
  <si>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</si>
  <si>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</si>
  <si>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</si>
  <si>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</si>
  <si>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</si>
  <si>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</si>
  <si>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</si>
  <si>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</si>
  <si>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</si>
  <si>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</si>
  <si>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</si>
  <si>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</si>
  <si>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</si>
  <si>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</si>
  <si>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</si>
  <si>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</si>
  <si>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</si>
  <si>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</si>
  <si>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</si>
  <si>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</si>
  <si>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</si>
  <si>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</si>
  <si>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</si>
  <si>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</si>
  <si>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</si>
  <si>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</si>
  <si>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</si>
  <si>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</si>
  <si>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</si>
  <si>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</si>
  <si>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</si>
  <si>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</si>
  <si>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</si>
  <si>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</si>
  <si>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</si>
  <si>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</si>
  <si>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</si>
  <si>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</si>
  <si>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</si>
  <si>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</si>
  <si>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</si>
  <si>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</si>
  <si>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</si>
  <si>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</si>
  <si>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</si>
  <si>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</si>
  <si>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</si>
  <si>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</si>
  <si>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</si>
  <si>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</si>
  <si>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</si>
  <si>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</si>
  <si>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</si>
  <si>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</si>
  <si>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</si>
  <si>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</si>
  <si>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</si>
  <si>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</si>
  <si>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</si>
  <si>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</si>
  <si>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</si>
  <si>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</si>
  <si>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</si>
  <si>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</si>
  <si>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</si>
  <si>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</si>
  <si>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</si>
  <si>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</si>
  <si>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</si>
  <si>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</si>
  <si>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</si>
  <si>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</si>
  <si>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</si>
  <si>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</si>
  <si>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</si>
  <si>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</si>
  <si>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</si>
  <si>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</si>
  <si>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</si>
  <si>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</si>
  <si>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</si>
  <si>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</si>
  <si>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</si>
  <si>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</si>
  <si>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</si>
  <si>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</si>
  <si>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</si>
  <si>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</si>
  <si>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</si>
  <si>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</si>
  <si>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</si>
  <si>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</si>
  <si>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</si>
  <si>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</si>
  <si>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</si>
  <si>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</si>
  <si>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</si>
  <si>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</si>
  <si>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</si>
  <si>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</si>
  <si>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</si>
  <si>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</si>
  <si>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</si>
  <si>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</si>
  <si>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</si>
  <si>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</si>
  <si>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</si>
  <si>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</si>
  <si>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</si>
  <si>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</si>
  <si>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</si>
  <si>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</si>
  <si>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</si>
  <si>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</si>
  <si>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</si>
  <si>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</si>
  <si>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</si>
  <si>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</si>
  <si>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</si>
  <si>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</si>
  <si>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</si>
  <si>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</si>
  <si>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</si>
  <si>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</si>
  <si>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</si>
  <si>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</si>
  <si>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</si>
  <si>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</si>
  <si>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</si>
  <si>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</si>
  <si>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</si>
  <si>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</si>
  <si>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</si>
  <si>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</si>
  <si>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</si>
  <si>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</si>
  <si>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</si>
  <si>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</si>
  <si>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</si>
  <si>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</si>
  <si>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</si>
  <si>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</si>
  <si>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</si>
  <si>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</si>
  <si>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</si>
  <si>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</si>
  <si>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</si>
  <si>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</si>
  <si>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</si>
  <si>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</si>
  <si>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</si>
  <si>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</si>
  <si>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</si>
  <si>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</si>
  <si>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</si>
  <si>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</si>
  <si>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</si>
  <si>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</si>
  <si>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</si>
  <si>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</si>
  <si>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</si>
  <si>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</si>
  <si>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</si>
  <si>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</si>
  <si>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</si>
  <si>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</si>
  <si>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</si>
  <si>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</si>
  <si>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</si>
  <si>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</si>
  <si>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</si>
  <si>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</si>
  <si>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</si>
  <si>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</si>
  <si>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</si>
  <si>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</si>
  <si>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</si>
  <si>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</si>
  <si>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</si>
  <si>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</si>
  <si>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</si>
  <si>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</si>
  <si>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</si>
  <si>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</si>
  <si>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</si>
  <si>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</si>
  <si>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</si>
  <si>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</si>
  <si>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</si>
  <si>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</si>
  <si>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</si>
  <si>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</si>
  <si>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</si>
  <si>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</si>
  <si>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</si>
  <si>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</si>
  <si>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</si>
  <si>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</si>
  <si>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</si>
  <si>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</si>
  <si>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</si>
  <si>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</si>
  <si>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</si>
  <si>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</si>
  <si>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</si>
  <si>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</si>
  <si>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</si>
  <si>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</si>
  <si>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</si>
  <si>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</si>
  <si>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</si>
  <si>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</si>
  <si>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</si>
  <si>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</si>
  <si>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</si>
  <si>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</si>
  <si>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</si>
  <si>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</si>
  <si>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</si>
  <si>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</si>
  <si>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</si>
  <si>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</si>
  <si>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</si>
  <si>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</si>
  <si>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</si>
  <si>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</si>
  <si>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</si>
  <si>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</si>
  <si>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</si>
  <si>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</si>
  <si>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</si>
  <si>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</si>
  <si>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</si>
  <si>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</si>
  <si>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</si>
  <si>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</si>
  <si>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</si>
  <si>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</si>
  <si>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</si>
  <si>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</si>
  <si>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</si>
  <si>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</si>
  <si>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</si>
  <si>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</si>
  <si>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</si>
  <si>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</si>
  <si>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</si>
  <si>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</si>
  <si>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</si>
  <si>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</si>
  <si>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</si>
  <si>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</si>
  <si>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</si>
  <si>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</si>
  <si>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</si>
  <si>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</si>
  <si>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</si>
  <si>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</si>
  <si>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</si>
  <si>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</si>
  <si>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</si>
  <si>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</si>
  <si>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</si>
  <si>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</si>
  <si>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</si>
  <si>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</si>
  <si>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</si>
  <si>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</si>
  <si>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</si>
  <si>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</si>
  <si>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</si>
  <si>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</si>
  <si>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</si>
  <si>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</si>
  <si>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</si>
  <si>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</si>
  <si>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</si>
  <si>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</si>
  <si>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</si>
  <si>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</si>
  <si>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</si>
  <si>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</si>
  <si>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</si>
  <si>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</si>
  <si>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</si>
  <si>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</si>
  <si>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</si>
  <si>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</si>
  <si>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</si>
  <si>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</si>
  <si>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</si>
  <si>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</si>
  <si>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</si>
  <si>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</si>
  <si>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</si>
  <si>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</si>
  <si>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</si>
  <si>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</si>
  <si>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</si>
  <si>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</si>
  <si>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</si>
  <si>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</si>
  <si>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</si>
  <si>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</si>
  <si>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</si>
  <si>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</si>
  <si>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</si>
  <si>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</si>
  <si>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</si>
  <si>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</si>
  <si>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</si>
  <si>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</si>
  <si>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</si>
  <si>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</si>
  <si>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</si>
  <si>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</si>
  <si>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</si>
  <si>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</si>
  <si>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</si>
  <si>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</si>
  <si>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</si>
  <si>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</si>
  <si>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</si>
  <si>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</si>
  <si>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</si>
  <si>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</si>
  <si>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</si>
  <si>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</si>
  <si>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</si>
  <si>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</si>
  <si>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</si>
  <si>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</si>
  <si>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</si>
  <si>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</si>
  <si>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</si>
  <si>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</si>
  <si>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</si>
  <si>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</si>
  <si>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</si>
  <si>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</si>
  <si>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</si>
  <si>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</si>
  <si>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</si>
  <si>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</si>
  <si>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</si>
  <si>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</si>
  <si>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</si>
  <si>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</si>
  <si>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</si>
  <si>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</si>
  <si>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</si>
  <si>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</si>
  <si>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</si>
  <si>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</si>
  <si>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</si>
  <si>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</si>
  <si>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</si>
  <si>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</si>
  <si>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</si>
  <si>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</si>
  <si>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</si>
  <si>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</si>
  <si>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</si>
  <si>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</si>
  <si>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</si>
  <si>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</si>
  <si>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</si>
  <si>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</si>
  <si>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</si>
  <si>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</si>
  <si>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</si>
  <si>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</si>
  <si>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</si>
  <si>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</si>
  <si>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</si>
  <si>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</si>
  <si>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</si>
  <si>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</si>
  <si>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</si>
  <si>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</si>
  <si>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</si>
  <si>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</si>
  <si>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</si>
  <si>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</si>
  <si>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</si>
  <si>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</si>
  <si>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</si>
  <si>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</si>
  <si>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</si>
  <si>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</si>
  <si>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</si>
  <si>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</si>
  <si>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</si>
  <si>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</si>
  <si>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</si>
  <si>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</si>
  <si>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</si>
  <si>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</si>
  <si>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</si>
  <si>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</si>
  <si>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</si>
  <si>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</si>
  <si>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</si>
  <si>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</si>
  <si>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</si>
  <si>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</si>
  <si>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</si>
  <si>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</si>
  <si>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</si>
  <si>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</si>
  <si>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</si>
  <si>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</si>
  <si>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</si>
  <si>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</si>
  <si>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</si>
  <si>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</si>
  <si>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</si>
  <si>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</si>
  <si>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</si>
  <si>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</si>
  <si>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</si>
  <si>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</si>
  <si>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</si>
  <si>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</si>
  <si>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</si>
  <si>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</si>
  <si>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</si>
  <si>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</si>
  <si>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</si>
  <si>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</si>
  <si>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</si>
  <si>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</si>
  <si>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</si>
  <si>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</si>
  <si>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</si>
  <si>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</si>
  <si>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</si>
  <si>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</si>
  <si>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</si>
  <si>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</si>
  <si>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</si>
  <si>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</si>
  <si>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</si>
  <si>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</si>
  <si>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</si>
  <si>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</si>
  <si>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</si>
  <si>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</si>
  <si>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</si>
  <si>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</si>
  <si>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</si>
  <si>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</si>
  <si>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</si>
  <si>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</si>
  <si>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</si>
  <si>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</si>
  <si>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</si>
  <si>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</si>
  <si>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</si>
  <si>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</si>
  <si>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</si>
  <si>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</si>
  <si>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</si>
  <si>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</si>
  <si>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</si>
  <si>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</si>
  <si>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</si>
  <si>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</si>
  <si>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</si>
  <si>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</si>
  <si>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</si>
  <si>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</si>
  <si>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</si>
  <si>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</si>
  <si>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</si>
  <si>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</si>
  <si>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</si>
  <si>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</si>
  <si>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</si>
  <si>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</si>
  <si>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</si>
  <si>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</si>
  <si>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</si>
  <si>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</si>
  <si>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</si>
  <si>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</si>
  <si>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</si>
  <si>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</si>
  <si>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</si>
  <si>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</si>
  <si>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</si>
  <si>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</si>
  <si>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</si>
  <si>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</si>
  <si>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</si>
  <si>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</si>
  <si>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</si>
  <si>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</si>
  <si>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</si>
  <si>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</si>
  <si>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</si>
  <si>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</si>
  <si>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</si>
  <si>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</si>
  <si>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</si>
  <si>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</si>
  <si>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</si>
  <si>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</si>
  <si>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</si>
  <si>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</si>
  <si>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</si>
  <si>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</si>
  <si>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</si>
  <si>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</si>
  <si>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</si>
  <si>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</si>
  <si>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</si>
  <si>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</si>
  <si>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</si>
  <si>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</si>
  <si>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</si>
  <si>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</si>
  <si>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</si>
  <si>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</si>
  <si>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</si>
  <si>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</si>
  <si>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</si>
  <si>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</si>
  <si>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</si>
  <si>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</si>
  <si>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</si>
  <si>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</si>
  <si>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</si>
  <si>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</si>
  <si>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</si>
  <si>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</si>
  <si>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</si>
  <si>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</si>
  <si>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</si>
  <si>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</si>
  <si>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</si>
  <si>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</si>
  <si>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</si>
  <si>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</si>
  <si>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</si>
  <si>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</si>
  <si>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</si>
  <si>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</si>
  <si>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</si>
  <si>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</si>
  <si>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</si>
  <si>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</si>
  <si>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</si>
  <si>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</si>
  <si>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</si>
  <si>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</si>
  <si>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</si>
  <si>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</si>
  <si>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</si>
  <si>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</si>
  <si>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</si>
  <si>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</si>
  <si>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</si>
  <si>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</si>
  <si>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</si>
  <si>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</si>
  <si>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</si>
  <si>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</si>
  <si>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</si>
  <si>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</si>
  <si>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</si>
  <si>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</si>
  <si>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</si>
  <si>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</si>
  <si>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</si>
  <si>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</si>
  <si>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</si>
  <si>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</si>
  <si>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</si>
  <si>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</si>
  <si>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</si>
  <si>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</si>
  <si>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</si>
  <si>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</si>
  <si>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</si>
  <si>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</si>
  <si>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</si>
  <si>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</si>
  <si>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</si>
  <si>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</si>
  <si>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</si>
  <si>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</si>
  <si>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</si>
  <si>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</si>
  <si>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</si>
  <si>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</si>
  <si>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</si>
  <si>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</si>
  <si>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</si>
  <si>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</si>
  <si>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</si>
  <si>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</si>
  <si>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</si>
  <si>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</si>
  <si>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</si>
  <si>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</si>
  <si>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</si>
  <si>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</si>
  <si>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</si>
  <si>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</si>
  <si>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</si>
  <si>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</si>
  <si>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</si>
  <si>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</si>
  <si>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</si>
  <si>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</si>
  <si>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</si>
  <si>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</si>
  <si>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</si>
  <si>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</si>
  <si>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</si>
  <si>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</si>
  <si>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</si>
  <si>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</si>
  <si>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</si>
  <si>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</si>
  <si>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</si>
  <si>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</si>
  <si>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</si>
  <si>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</si>
  <si>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</si>
  <si>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</si>
  <si>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</si>
  <si>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</si>
  <si>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</si>
  <si>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</si>
  <si>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</si>
  <si>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</si>
  <si>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</si>
  <si>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</si>
  <si>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</si>
  <si>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</si>
  <si>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</si>
  <si>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</si>
  <si>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</si>
  <si>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</si>
  <si>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</si>
  <si>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</si>
  <si>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</si>
  <si>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</si>
  <si>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</si>
  <si>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</si>
  <si>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</si>
  <si>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</si>
  <si>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</si>
  <si>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</si>
  <si>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</si>
  <si>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</si>
  <si>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</si>
  <si>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</si>
  <si>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</si>
  <si>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</si>
  <si>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</si>
  <si>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</si>
  <si>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</si>
  <si>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</si>
  <si>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</si>
  <si>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</si>
  <si>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</si>
  <si>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</si>
  <si>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</si>
  <si>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</si>
  <si>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</si>
  <si>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</si>
  <si>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</si>
  <si>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</si>
  <si>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</si>
  <si>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</si>
  <si>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</si>
  <si>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</si>
  <si>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</si>
  <si>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</si>
  <si>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</si>
  <si>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</si>
  <si>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</si>
  <si>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</si>
  <si>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</si>
  <si>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</si>
  <si>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</si>
  <si>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</si>
  <si>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</si>
  <si>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</si>
  <si>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</si>
  <si>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</si>
  <si>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</si>
  <si>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</si>
  <si>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</si>
  <si>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</si>
  <si>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</si>
  <si>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</si>
  <si>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</si>
  <si>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</si>
  <si>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</si>
  <si>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</si>
  <si>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</si>
  <si>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</si>
  <si>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</si>
  <si>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</si>
  <si>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</si>
  <si>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</si>
  <si>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</si>
  <si>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</si>
  <si>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</si>
  <si>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</si>
  <si>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</si>
  <si>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</si>
  <si>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</si>
  <si>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</si>
  <si>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</si>
  <si>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</si>
  <si>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</si>
  <si>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</si>
  <si>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</si>
  <si>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</si>
  <si>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</si>
  <si>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</si>
  <si>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</si>
  <si>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</si>
  <si>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</si>
  <si>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</si>
  <si>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</si>
  <si>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</si>
  <si>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</si>
  <si>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</si>
  <si>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</si>
  <si>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</si>
  <si>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</si>
  <si>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</si>
  <si>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</si>
  <si>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</si>
  <si>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</si>
  <si>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</si>
  <si>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</si>
  <si>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</si>
  <si>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</si>
  <si>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</si>
  <si>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</si>
  <si>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</si>
  <si>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</si>
  <si>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</si>
  <si>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</si>
  <si>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</si>
  <si>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</si>
  <si>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</si>
  <si>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</si>
  <si>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</si>
  <si>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</si>
  <si>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</si>
  <si>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</si>
  <si>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</si>
  <si>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</si>
  <si>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</si>
  <si>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</si>
  <si>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</si>
  <si>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</si>
  <si>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</si>
  <si>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</si>
  <si>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</si>
  <si>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</si>
  <si>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</si>
  <si>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</si>
  <si>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</si>
  <si>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</si>
  <si>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</si>
  <si>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</si>
  <si>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</si>
  <si>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</si>
  <si>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</si>
  <si>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</si>
  <si>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</si>
  <si>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</si>
  <si>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</si>
  <si>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</si>
  <si>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</si>
  <si>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</si>
  <si>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</si>
  <si>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</si>
  <si>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</si>
  <si>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</si>
  <si>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</si>
  <si>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</si>
  <si>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</si>
  <si>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</si>
  <si>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</si>
  <si>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</si>
  <si>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</si>
  <si>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</si>
  <si>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</si>
  <si>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</si>
  <si>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</si>
  <si>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</si>
  <si>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</si>
  <si>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</si>
  <si>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</si>
  <si>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</si>
  <si>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</si>
  <si>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</si>
  <si>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</si>
  <si>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</si>
  <si>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</si>
  <si>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</si>
  <si>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</si>
  <si>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</si>
  <si>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</si>
  <si>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</si>
  <si>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</si>
  <si>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</si>
  <si>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</si>
  <si>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</si>
  <si>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</si>
  <si>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</si>
  <si>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</si>
  <si>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</si>
  <si>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</si>
  <si>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</si>
  <si>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</si>
  <si>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</si>
  <si>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</si>
  <si>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</si>
  <si>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</si>
  <si>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</si>
  <si>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</si>
  <si>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</si>
  <si>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</si>
  <si>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</si>
  <si>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</si>
  <si>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</si>
  <si>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</si>
  <si>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</si>
  <si>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</si>
  <si>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</si>
  <si>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</si>
  <si>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</si>
  <si>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</si>
  <si>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</si>
  <si>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</si>
  <si>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</si>
  <si>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</si>
  <si>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</si>
  <si>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</si>
  <si>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</si>
  <si>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</si>
  <si>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</si>
  <si>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</si>
  <si>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</si>
  <si>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</si>
  <si>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</si>
  <si>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</si>
  <si>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</si>
  <si>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</si>
  <si>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</si>
  <si>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</si>
  <si>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</si>
  <si>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</si>
  <si>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</si>
  <si>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</si>
  <si>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</si>
  <si>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</si>
  <si>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</si>
  <si>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</si>
  <si>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</si>
  <si>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</si>
  <si>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</si>
  <si>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</si>
  <si>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</si>
  <si>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</si>
  <si>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</si>
  <si>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</si>
  <si>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</si>
  <si>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</si>
  <si>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</si>
  <si>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</si>
  <si>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</si>
  <si>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</si>
  <si>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</si>
  <si>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</si>
  <si>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</si>
  <si>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</si>
  <si>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</si>
  <si>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</si>
  <si>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</si>
  <si>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</si>
  <si>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</si>
  <si>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</si>
  <si>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</si>
  <si>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</si>
  <si>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</si>
  <si>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</si>
  <si>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</si>
  <si>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</si>
  <si>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</si>
  <si>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</si>
  <si>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</si>
  <si>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</si>
  <si>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</si>
  <si>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</si>
  <si>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</si>
  <si>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</si>
  <si>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</si>
  <si>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</si>
  <si>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</si>
  <si>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</si>
  <si>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</si>
  <si>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</si>
  <si>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</si>
  <si>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</si>
  <si>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</si>
  <si>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</si>
  <si>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</si>
  <si>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</si>
  <si>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</si>
  <si>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</si>
  <si>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</si>
  <si>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</si>
  <si>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</si>
  <si>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</si>
  <si>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</si>
  <si>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</si>
  <si>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</si>
  <si>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</si>
  <si>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</si>
  <si>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</si>
  <si>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</si>
  <si>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</si>
  <si>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</si>
  <si>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</si>
  <si>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</si>
  <si>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</si>
  <si>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</si>
  <si>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</si>
  <si>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</si>
  <si>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</si>
  <si>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</si>
  <si>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</si>
  <si>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</si>
  <si>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</si>
  <si>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</si>
  <si>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</si>
  <si>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</si>
  <si>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</si>
  <si>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</si>
  <si>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</si>
  <si>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</si>
  <si>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</si>
  <si>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</si>
  <si>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</si>
  <si>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</si>
  <si>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</si>
  <si>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</si>
  <si>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</si>
  <si>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</si>
  <si>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</si>
  <si>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</si>
  <si>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</si>
  <si>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</si>
  <si>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</si>
  <si>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</si>
  <si>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</si>
  <si>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</si>
  <si>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</si>
  <si>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</si>
  <si>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</si>
  <si>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</si>
  <si>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</si>
  <si>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</si>
  <si>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</si>
  <si>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</si>
  <si>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</si>
  <si>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</si>
  <si>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</si>
  <si>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</si>
  <si>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</si>
  <si>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</si>
  <si>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</si>
  <si>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</si>
  <si>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</si>
  <si>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</si>
  <si>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</si>
  <si>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</si>
  <si>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</si>
  <si>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</si>
  <si>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</si>
  <si>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</si>
  <si>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</si>
  <si>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</si>
  <si>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</si>
  <si>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</si>
  <si>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</si>
  <si>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</si>
  <si>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</si>
  <si>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</si>
  <si>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</si>
  <si>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</si>
  <si>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</si>
  <si>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</si>
  <si>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</si>
  <si>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</si>
  <si>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</si>
  <si>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</si>
  <si>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</si>
  <si>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</si>
  <si>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</si>
  <si>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</si>
  <si>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</si>
  <si>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</si>
  <si>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</si>
  <si>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</si>
  <si>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</si>
  <si>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</si>
  <si>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</si>
  <si>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</si>
  <si>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</si>
  <si>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</si>
  <si>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</si>
  <si>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</si>
  <si>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</si>
  <si>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</si>
  <si>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</si>
  <si>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</si>
  <si>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</si>
  <si>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</si>
  <si>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</si>
  <si>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</si>
  <si>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</si>
  <si>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</si>
  <si>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</si>
  <si>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</si>
  <si>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</si>
  <si>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</si>
  <si>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</si>
  <si>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</si>
  <si>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</si>
  <si>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</si>
  <si>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</si>
  <si>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</si>
  <si>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</si>
  <si>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</si>
  <si>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</si>
  <si>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</si>
  <si>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</si>
  <si>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</si>
  <si>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</si>
  <si>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</si>
  <si>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</si>
  <si>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</si>
  <si>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</si>
  <si>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</si>
  <si>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</si>
  <si>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</si>
  <si>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</si>
  <si>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</si>
  <si>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</si>
  <si>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</si>
  <si>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</si>
  <si>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</si>
  <si>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</si>
  <si>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</si>
  <si>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</si>
  <si>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</si>
  <si>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</si>
  <si>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</si>
  <si>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</si>
  <si>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</si>
  <si>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</si>
  <si>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</si>
  <si>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</si>
  <si>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</si>
  <si>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</si>
  <si>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</si>
  <si>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</si>
  <si>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</si>
  <si>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</si>
  <si>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</si>
  <si>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</si>
  <si>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</si>
  <si>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</si>
  <si>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</si>
  <si>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</si>
  <si>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</si>
  <si>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</si>
  <si>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</si>
  <si>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</si>
  <si>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</si>
  <si>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</si>
  <si>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</si>
  <si>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</si>
  <si>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</si>
  <si>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</si>
  <si>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</si>
  <si>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</si>
  <si>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</si>
  <si>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</si>
  <si>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</si>
  <si>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</si>
  <si>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</si>
  <si>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</si>
  <si>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</si>
  <si>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</si>
  <si>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</si>
  <si>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</si>
  <si>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</si>
  <si>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</si>
  <si>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</si>
  <si>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</si>
  <si>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</si>
  <si>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</si>
  <si>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</si>
  <si>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</si>
  <si>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</si>
  <si>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</si>
  <si>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</si>
  <si>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</si>
  <si>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</si>
  <si>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</si>
  <si>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</si>
  <si>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</si>
  <si>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</si>
  <si>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</si>
  <si>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</si>
  <si>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</si>
  <si>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</si>
  <si>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</si>
  <si>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</si>
  <si>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</si>
  <si>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</si>
  <si>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</si>
  <si>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</si>
  <si>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</si>
  <si>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</si>
  <si>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</si>
  <si>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</si>
  <si>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</si>
  <si>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</si>
  <si>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</si>
  <si>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</si>
  <si>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</si>
  <si>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</si>
  <si>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</si>
  <si>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</si>
  <si>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</si>
  <si>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</si>
  <si>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</si>
  <si>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</si>
  <si>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</si>
  <si>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</si>
  <si>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</si>
  <si>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</si>
  <si>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</si>
  <si>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</si>
  <si>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</si>
  <si>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</si>
  <si>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</si>
  <si>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</si>
  <si>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</si>
  <si>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</si>
  <si>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</si>
  <si>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</si>
  <si>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</si>
  <si>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</si>
  <si>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</si>
  <si>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</si>
  <si>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</si>
  <si>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</si>
  <si>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</si>
  <si>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</si>
  <si>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</si>
  <si>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</si>
  <si>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</si>
  <si>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</si>
  <si>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</si>
  <si>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</si>
  <si>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</si>
  <si>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</si>
  <si>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</si>
  <si>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</si>
  <si>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</si>
  <si>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</si>
  <si>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</si>
  <si>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</si>
  <si>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</si>
  <si>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</si>
  <si>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</si>
  <si>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</si>
  <si>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</si>
  <si>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</si>
  <si>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</si>
  <si>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</si>
  <si>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</si>
  <si>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</si>
  <si>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</si>
  <si>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</si>
  <si>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</si>
  <si>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</si>
  <si>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</si>
  <si>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</si>
  <si>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</si>
  <si>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</si>
  <si>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</si>
  <si>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</si>
  <si>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</si>
  <si>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</si>
  <si>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</si>
  <si>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</si>
  <si>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</si>
  <si>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</si>
  <si>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</si>
  <si>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</si>
  <si>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</si>
  <si>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</si>
  <si>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</si>
  <si>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</si>
  <si>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</si>
  <si>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</si>
  <si>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</si>
  <si>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</si>
  <si>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</si>
  <si>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</si>
  <si>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</si>
  <si>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</si>
  <si>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</si>
  <si>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</si>
  <si>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</si>
  <si>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</si>
  <si>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</si>
  <si>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</si>
  <si>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</si>
  <si>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</si>
  <si>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</si>
  <si>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</si>
  <si>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</si>
  <si>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</si>
  <si>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</si>
  <si>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</si>
  <si>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</si>
  <si>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</si>
  <si>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</si>
  <si>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</si>
  <si>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</si>
  <si>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</si>
  <si>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</si>
  <si>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</si>
  <si>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</si>
  <si>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</si>
  <si>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</si>
  <si>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</si>
  <si>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</si>
  <si>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</si>
  <si>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</si>
  <si>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</si>
  <si>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</si>
  <si>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</si>
  <si>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</si>
  <si>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</si>
  <si>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</si>
  <si>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</si>
  <si>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</si>
  <si>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</si>
  <si>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</si>
  <si>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</si>
  <si>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</si>
  <si>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</si>
  <si>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</si>
  <si>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</si>
  <si>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</si>
  <si>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</si>
  <si>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</si>
  <si>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</si>
  <si>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</si>
  <si>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</si>
  <si>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</si>
  <si>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</si>
  <si>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</si>
  <si>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</si>
  <si>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</si>
  <si>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</si>
  <si>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</si>
  <si>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</si>
  <si>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</si>
  <si>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</si>
  <si>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</si>
  <si>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</si>
  <si>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</si>
  <si>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</si>
  <si>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</si>
  <si>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</si>
  <si>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</si>
  <si>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</si>
  <si>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</si>
  <si>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</si>
  <si>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</si>
  <si>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</si>
  <si>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</si>
  <si>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</si>
  <si>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</si>
  <si>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</si>
  <si>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</si>
  <si>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</si>
  <si>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</si>
  <si>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</si>
  <si>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</si>
  <si>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</si>
  <si>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</si>
  <si>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</si>
  <si>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</si>
  <si>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</si>
  <si>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</si>
  <si>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</si>
  <si>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</si>
  <si>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</si>
  <si>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</si>
  <si>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</si>
  <si>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</si>
  <si>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</si>
  <si>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</si>
  <si>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</si>
  <si>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</si>
  <si>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</si>
  <si>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</si>
  <si>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</si>
  <si>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</si>
  <si>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</si>
  <si>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</si>
  <si>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</si>
  <si>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</si>
  <si>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</si>
  <si>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</si>
  <si>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</si>
  <si>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</si>
  <si>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</si>
  <si>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</si>
  <si>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</si>
  <si>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</si>
  <si>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</si>
  <si>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</si>
  <si>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</si>
  <si>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</si>
  <si>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</si>
  <si>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</si>
  <si>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</si>
  <si>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</si>
  <si>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</si>
  <si>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</si>
  <si>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</si>
  <si>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</si>
  <si>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</si>
  <si>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</si>
  <si>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</si>
  <si>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</si>
  <si>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</si>
  <si>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</si>
  <si>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</si>
  <si>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</si>
  <si>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</si>
  <si>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</si>
  <si>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</si>
  <si>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</si>
  <si>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</si>
  <si>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</si>
  <si>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</si>
  <si>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</si>
  <si>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</si>
  <si>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</si>
  <si>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</si>
  <si>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</si>
  <si>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</si>
  <si>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</si>
  <si>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</si>
  <si>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</si>
  <si>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</si>
  <si>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</si>
  <si>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</si>
  <si>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</si>
  <si>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</si>
  <si>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</si>
  <si>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</si>
  <si>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</si>
  <si>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</si>
  <si>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</si>
  <si>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</si>
  <si>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</si>
  <si>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</si>
  <si>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</si>
  <si>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</si>
  <si>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</si>
  <si>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</si>
  <si>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</si>
  <si>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</si>
  <si>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</si>
  <si>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</si>
  <si>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</si>
  <si>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</si>
  <si>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</si>
  <si>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</si>
  <si>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</si>
  <si>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</si>
  <si>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</si>
  <si>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</si>
  <si>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</si>
  <si>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</si>
  <si>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</si>
  <si>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</si>
  <si>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</si>
  <si>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</si>
  <si>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</si>
  <si>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</si>
  <si>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</si>
  <si>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</si>
  <si>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</si>
  <si>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</si>
  <si>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</si>
  <si>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</si>
  <si>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</si>
  <si>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</si>
  <si>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</si>
  <si>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</si>
  <si>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</si>
  <si>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</si>
  <si>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</si>
  <si>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</si>
  <si>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</si>
  <si>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</si>
  <si>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</si>
  <si>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</si>
  <si>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</si>
  <si>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</si>
  <si>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</si>
  <si>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</si>
  <si>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</si>
  <si>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</si>
  <si>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</si>
  <si>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</si>
  <si>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</si>
  <si>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</si>
  <si>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</si>
  <si>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</si>
  <si>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</si>
  <si>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</si>
  <si>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</si>
  <si>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</si>
  <si>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</si>
  <si>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</si>
  <si>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</si>
  <si>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</si>
  <si>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</si>
  <si>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</si>
  <si>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</si>
  <si>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</si>
  <si>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</si>
  <si>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</si>
  <si>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</si>
  <si>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</si>
  <si>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</si>
  <si>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</si>
  <si>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</si>
  <si>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</si>
  <si>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</si>
  <si>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</si>
  <si>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</si>
  <si>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</si>
  <si>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</si>
  <si>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</si>
  <si>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</si>
  <si>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</si>
  <si>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</si>
  <si>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</si>
  <si>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</si>
  <si>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</si>
  <si>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</si>
  <si>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</si>
  <si>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</si>
  <si>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</si>
  <si>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</si>
  <si>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</si>
  <si>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</si>
  <si>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</si>
  <si>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</si>
  <si>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</si>
  <si>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</si>
  <si>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</si>
  <si>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</si>
  <si>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</si>
  <si>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</si>
  <si>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</si>
  <si>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</si>
  <si>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</si>
  <si>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</si>
  <si>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</si>
  <si>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</si>
  <si>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</si>
  <si>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</si>
  <si>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</si>
  <si>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</si>
  <si>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</si>
  <si>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</si>
  <si>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</si>
  <si>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</si>
  <si>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</si>
  <si>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</si>
  <si>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</si>
  <si>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</si>
  <si>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</si>
  <si>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</si>
  <si>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</si>
  <si>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</si>
  <si>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</si>
  <si>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</si>
  <si>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</si>
  <si>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</si>
  <si>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</si>
  <si>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</si>
  <si>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</si>
  <si>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</si>
  <si>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</si>
  <si>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</si>
  <si>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</si>
  <si>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</si>
  <si>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</si>
  <si>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</si>
  <si>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</si>
  <si>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</si>
  <si>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</si>
  <si>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</si>
  <si>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</si>
  <si>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</si>
  <si>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</si>
  <si>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</si>
  <si>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</si>
  <si>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</si>
  <si>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</si>
  <si>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</si>
  <si>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</si>
  <si>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</si>
  <si>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</si>
  <si>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</si>
  <si>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</si>
  <si>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</si>
  <si>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</si>
  <si>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</si>
  <si>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</si>
  <si>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</si>
  <si>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</si>
  <si>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</si>
  <si>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</si>
  <si>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</si>
  <si>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</si>
  <si>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</si>
  <si>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</si>
  <si>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</si>
  <si>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</si>
  <si>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</si>
  <si>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</si>
  <si>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</si>
  <si>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</si>
  <si>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</si>
  <si>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</si>
  <si>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</si>
  <si>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</si>
  <si>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</si>
  <si>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</si>
  <si>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</si>
  <si>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</si>
  <si>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</si>
  <si>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</si>
  <si>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</si>
  <si>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</si>
  <si>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</si>
  <si>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</si>
  <si>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</si>
  <si>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</si>
  <si>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</si>
  <si>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</si>
  <si>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</si>
  <si>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</si>
  <si>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</si>
  <si>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</si>
  <si>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</si>
  <si>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</si>
  <si>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</si>
  <si>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</si>
  <si>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</si>
  <si>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</si>
  <si>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</si>
  <si>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</si>
  <si>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</si>
  <si>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</si>
  <si>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</si>
  <si>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</si>
  <si>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</si>
  <si>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</si>
  <si>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</si>
  <si>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</si>
  <si>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</si>
  <si>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</si>
  <si>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</si>
  <si>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</si>
  <si>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</si>
  <si>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</si>
  <si>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</si>
  <si>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</si>
  <si>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</si>
  <si>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</si>
  <si>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</si>
  <si>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</si>
  <si>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</si>
  <si>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</si>
  <si>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</si>
  <si>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</si>
  <si>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</si>
  <si>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</si>
  <si>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</si>
  <si>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</si>
  <si>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</si>
  <si>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</si>
  <si>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</si>
  <si>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</si>
  <si>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</si>
  <si>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</si>
  <si>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</si>
  <si>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</si>
  <si>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</si>
  <si>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</si>
  <si>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</si>
  <si>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</si>
  <si>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</si>
  <si>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</si>
  <si>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</si>
  <si>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</si>
  <si>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</si>
  <si>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</si>
  <si>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</si>
  <si>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</si>
  <si>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</si>
  <si>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</si>
  <si>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</si>
  <si>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</si>
  <si>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</si>
  <si>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</si>
  <si>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</si>
  <si>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</si>
  <si>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</si>
  <si>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</si>
  <si>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</si>
  <si>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</si>
  <si>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</si>
  <si>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</si>
  <si>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</si>
  <si>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</si>
  <si>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</si>
  <si>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</si>
  <si>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</si>
  <si>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</si>
  <si>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</si>
  <si>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</si>
  <si>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</si>
  <si>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</si>
  <si>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</si>
  <si>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</si>
  <si>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</si>
  <si>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</si>
  <si>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</si>
  <si>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</si>
  <si>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</si>
  <si>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</si>
  <si>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</si>
  <si>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</si>
  <si>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</si>
  <si>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</si>
  <si>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</si>
  <si>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</si>
  <si>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</si>
  <si>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</si>
  <si>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</si>
  <si>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</si>
  <si>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</si>
  <si>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</si>
  <si>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</si>
  <si>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</si>
  <si>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</si>
  <si>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</si>
  <si>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</si>
  <si>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</si>
  <si>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</si>
  <si>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</si>
  <si>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</si>
  <si>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</si>
  <si>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</si>
  <si>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</si>
  <si>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</si>
  <si>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</si>
  <si>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</si>
  <si>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</si>
  <si>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</si>
  <si>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</si>
  <si>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</si>
  <si>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</si>
  <si>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</si>
  <si>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</si>
  <si>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</si>
  <si>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</si>
  <si>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</si>
  <si>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</si>
  <si>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</si>
  <si>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</si>
  <si>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</si>
  <si>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</si>
  <si>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</si>
  <si>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</si>
  <si>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</si>
  <si>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</si>
  <si>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</si>
  <si>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</si>
  <si>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</si>
  <si>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</si>
  <si>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</si>
  <si>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</si>
  <si>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</si>
  <si>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</si>
  <si>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</si>
  <si>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</si>
  <si>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</si>
  <si>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</si>
  <si>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</si>
  <si>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</si>
  <si>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</si>
  <si>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</si>
  <si>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</si>
  <si>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</si>
  <si>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</si>
  <si>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</si>
  <si>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</si>
  <si>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</si>
  <si>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</si>
  <si>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</si>
  <si>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</si>
  <si>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</si>
  <si>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</si>
  <si>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</si>
  <si>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</si>
  <si>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</si>
  <si>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</si>
  <si>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</si>
  <si>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</si>
  <si>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</si>
  <si>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</si>
  <si>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</si>
  <si>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</si>
  <si>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</si>
  <si>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</si>
  <si>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</si>
  <si>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</si>
  <si>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</si>
  <si>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</si>
  <si>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</si>
  <si>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</si>
  <si>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</si>
  <si>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</si>
  <si>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</si>
  <si>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</si>
  <si>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</si>
  <si>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</si>
  <si>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</si>
  <si>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</si>
  <si>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</si>
  <si>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</si>
  <si>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</si>
  <si>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</si>
  <si>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</si>
  <si>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</si>
  <si>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</si>
  <si>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</si>
  <si>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</si>
  <si>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</si>
  <si>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</si>
  <si>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</si>
  <si>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</si>
  <si>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</si>
  <si>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</si>
  <si>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</si>
  <si>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</si>
  <si>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</si>
  <si>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</si>
  <si>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</si>
  <si>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</si>
  <si>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</si>
  <si>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</si>
  <si>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</si>
  <si>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</si>
  <si>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</si>
  <si>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</si>
  <si>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</si>
  <si>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</si>
  <si>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</si>
  <si>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</si>
  <si>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</si>
  <si>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</si>
  <si>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</si>
  <si>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</si>
  <si>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</si>
  <si>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</si>
  <si>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</si>
  <si>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</si>
  <si>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</si>
  <si>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</si>
  <si>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</si>
  <si>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</si>
  <si>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</si>
  <si>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</si>
  <si>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</si>
  <si>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</si>
  <si>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</si>
  <si>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</si>
  <si>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</si>
  <si>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</si>
  <si>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</si>
  <si>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</si>
  <si>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</si>
  <si>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</si>
  <si>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</si>
  <si>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</si>
  <si>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</si>
  <si>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</si>
  <si>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</si>
  <si>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</si>
  <si>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</si>
  <si>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</si>
  <si>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</si>
  <si>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</si>
  <si>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</si>
  <si>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</si>
  <si>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</si>
  <si>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</si>
  <si>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</si>
  <si>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</si>
  <si>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</si>
  <si>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</si>
  <si>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</si>
  <si>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</si>
  <si>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</si>
  <si>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</si>
  <si>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</si>
  <si>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</si>
  <si>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</si>
  <si>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</si>
  <si>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</si>
  <si>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</si>
  <si>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</si>
  <si>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</si>
  <si>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</si>
  <si>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</si>
  <si>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</si>
  <si>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</si>
  <si>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</si>
  <si>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</si>
  <si>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</si>
  <si>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</si>
  <si>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</si>
  <si>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</si>
  <si>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</si>
  <si>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</si>
  <si>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</si>
  <si>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</si>
  <si>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</si>
  <si>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</si>
  <si>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</si>
  <si>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</si>
  <si>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</si>
  <si>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</si>
  <si>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</si>
  <si>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</si>
  <si>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</si>
  <si>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</si>
  <si>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</si>
  <si>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</si>
  <si>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</si>
  <si>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</si>
  <si>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</si>
  <si>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</si>
  <si>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</si>
  <si>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</si>
  <si>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</si>
  <si>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</si>
  <si>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</si>
  <si>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</si>
  <si>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</si>
  <si>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</si>
  <si>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</si>
  <si>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</si>
  <si>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</si>
  <si>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</si>
  <si>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</si>
  <si>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</si>
  <si>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</si>
  <si>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</si>
  <si>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</si>
  <si>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</si>
  <si>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</si>
  <si>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</si>
  <si>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</si>
  <si>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</si>
  <si>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</si>
  <si>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</si>
  <si>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</si>
  <si>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</si>
  <si>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</si>
  <si>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</si>
  <si>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</si>
  <si>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</si>
  <si>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</si>
  <si>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</si>
  <si>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</si>
  <si>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</si>
  <si>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</si>
  <si>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</si>
  <si>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</si>
  <si>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</si>
  <si>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</si>
  <si>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</si>
  <si>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</si>
  <si>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</si>
  <si>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</si>
  <si>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</si>
  <si>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</si>
  <si>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</si>
  <si>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</si>
  <si>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</si>
  <si>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</si>
  <si>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</si>
  <si>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</si>
  <si>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</si>
  <si>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</si>
  <si>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</si>
  <si>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</si>
  <si>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</si>
  <si>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</si>
  <si>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</si>
  <si>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</si>
  <si>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</si>
  <si>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</si>
  <si>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</si>
  <si>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</si>
  <si>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</si>
  <si>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</si>
  <si>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</si>
  <si>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</si>
  <si>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</si>
  <si>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</si>
  <si>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</si>
  <si>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</si>
  <si>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</si>
  <si>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</si>
  <si>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</si>
  <si>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</si>
  <si>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</si>
  <si>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</si>
  <si>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</si>
  <si>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</si>
  <si>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</si>
  <si>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</si>
  <si>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</si>
  <si>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</si>
  <si>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</si>
  <si>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</si>
  <si>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</si>
  <si>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</si>
  <si>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</si>
  <si>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</si>
  <si>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</si>
  <si>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</si>
  <si>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</si>
  <si>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</si>
  <si>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</si>
  <si>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</si>
  <si>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</si>
  <si>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</si>
  <si>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</si>
  <si>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</si>
  <si>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</si>
  <si>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</si>
  <si>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</si>
  <si>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</si>
  <si>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</si>
  <si>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</si>
  <si>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</si>
  <si>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</si>
  <si>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</si>
  <si>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</si>
  <si>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</si>
  <si>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</si>
  <si>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</si>
  <si>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</si>
  <si>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</si>
  <si>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</si>
  <si>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</si>
  <si>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</si>
  <si>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</si>
  <si>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</si>
  <si>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</si>
  <si>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</si>
  <si>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</si>
  <si>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</si>
  <si>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</si>
  <si>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</si>
  <si>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</si>
  <si>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</si>
  <si>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</si>
  <si>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</si>
  <si>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</si>
  <si>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</si>
  <si>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</si>
  <si>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</si>
  <si>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</si>
  <si>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</si>
  <si>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</si>
  <si>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</si>
  <si>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</si>
  <si>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</si>
  <si>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</si>
  <si>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</si>
  <si>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</si>
  <si>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</si>
  <si>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</si>
  <si>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</si>
  <si>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</si>
  <si>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</si>
  <si>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</si>
  <si>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</si>
  <si>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</si>
  <si>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</si>
  <si>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</si>
  <si>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</si>
  <si>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</si>
  <si>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</si>
  <si>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</si>
  <si>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</si>
  <si>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</si>
  <si>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</si>
  <si>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</si>
  <si>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</si>
  <si>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</si>
  <si>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</si>
  <si>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</si>
  <si>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</si>
  <si>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</si>
  <si>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</si>
  <si>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</si>
  <si>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</si>
  <si>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</si>
  <si>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</si>
  <si>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</si>
  <si>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</si>
  <si>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</si>
  <si>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</si>
  <si>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</si>
  <si>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</si>
  <si>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</si>
  <si>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</si>
  <si>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</si>
  <si>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</si>
  <si>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</si>
  <si>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</si>
  <si>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</si>
  <si>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</si>
  <si>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</si>
  <si>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</si>
  <si>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</si>
  <si>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</si>
  <si>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</si>
  <si>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</si>
  <si>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</si>
  <si>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</si>
  <si>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</si>
  <si>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</si>
  <si>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</si>
  <si>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</si>
  <si>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</si>
  <si>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</si>
  <si>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</si>
  <si>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</si>
  <si>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</si>
  <si>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</si>
  <si>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</si>
  <si>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</si>
  <si>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</si>
  <si>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</si>
  <si>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</si>
  <si>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</si>
  <si>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</si>
  <si>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</si>
  <si>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</si>
  <si>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</si>
  <si>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</si>
  <si>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</si>
  <si>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</si>
  <si>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</si>
  <si>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</si>
  <si>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</si>
  <si>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</si>
  <si>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</si>
  <si>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</si>
  <si>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</si>
  <si>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</si>
  <si>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</si>
  <si>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</si>
  <si>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</si>
  <si>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</si>
  <si>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</si>
  <si>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</si>
  <si>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</si>
  <si>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</si>
  <si>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</si>
  <si>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</si>
  <si>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</si>
  <si>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</si>
  <si>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</si>
  <si>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</si>
  <si>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</si>
  <si>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</si>
  <si>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</si>
  <si>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</si>
  <si>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</si>
  <si>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</si>
  <si>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</si>
  <si>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</si>
  <si>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</si>
  <si>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</si>
  <si>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</si>
  <si>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</si>
  <si>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</si>
  <si>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</si>
  <si>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</si>
  <si>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</si>
  <si>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</si>
  <si>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</si>
  <si>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</si>
  <si>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</si>
  <si>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</si>
  <si>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</si>
  <si>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</si>
  <si>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</si>
  <si>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</si>
  <si>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</si>
  <si>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</si>
  <si>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</si>
  <si>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</si>
  <si>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</si>
  <si>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</si>
  <si>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</si>
  <si>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</si>
  <si>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</si>
  <si>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</si>
  <si>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</si>
  <si>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</si>
  <si>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</si>
  <si>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</si>
  <si>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</si>
  <si>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</si>
  <si>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</si>
  <si>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</si>
  <si>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</si>
  <si>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</si>
  <si>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</si>
  <si>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</si>
  <si>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</si>
  <si>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</si>
  <si>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</si>
  <si>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</si>
  <si>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</si>
  <si>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</si>
  <si>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</si>
  <si>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</si>
  <si>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</si>
  <si>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</si>
  <si>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</si>
  <si>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</si>
  <si>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</si>
  <si>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</si>
  <si>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</si>
  <si>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</si>
  <si>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</si>
  <si>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</si>
  <si>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</si>
  <si>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</si>
  <si>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</si>
  <si>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</si>
  <si>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</si>
  <si>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</si>
  <si>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</si>
  <si>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</si>
  <si>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</si>
  <si>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</si>
  <si>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</si>
  <si>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</si>
  <si>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</si>
  <si>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</si>
  <si>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</si>
  <si>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</si>
  <si>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</si>
  <si>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</si>
  <si>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</si>
  <si>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</si>
  <si>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</si>
  <si>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</si>
  <si>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</si>
  <si>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</si>
  <si>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</si>
  <si>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</si>
  <si>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</si>
  <si>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</si>
  <si>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</si>
  <si>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</si>
  <si>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</si>
  <si>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</si>
  <si>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</si>
  <si>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</si>
  <si>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</si>
  <si>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</si>
  <si>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</si>
  <si>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</si>
  <si>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</si>
  <si>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</si>
  <si>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</si>
  <si>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</si>
  <si>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</si>
  <si>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</si>
  <si>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</si>
  <si>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</si>
  <si>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</si>
  <si>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</si>
  <si>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</si>
  <si>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</si>
  <si>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</si>
  <si>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</si>
  <si>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</si>
  <si>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</si>
  <si>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</si>
  <si>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</si>
  <si>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</si>
  <si>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</si>
  <si>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</si>
  <si>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</si>
  <si>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</si>
  <si>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</si>
  <si>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</si>
  <si>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</si>
  <si>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</si>
  <si>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</si>
  <si>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</si>
  <si>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</si>
  <si>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</si>
  <si>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</si>
  <si>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</si>
  <si>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</si>
  <si>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</si>
  <si>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</si>
  <si>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</si>
  <si>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</si>
  <si>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</si>
  <si>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</si>
  <si>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</si>
  <si>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</si>
  <si>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</si>
  <si>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</si>
  <si>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</si>
  <si>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</si>
  <si>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</si>
  <si>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</si>
  <si>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</si>
  <si>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</si>
  <si>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</si>
  <si>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</si>
  <si>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</si>
  <si>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</si>
  <si>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</si>
  <si>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</si>
  <si>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</si>
  <si>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</si>
  <si>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</si>
  <si>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</si>
  <si>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</si>
  <si>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</si>
  <si>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</si>
  <si>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</si>
  <si>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</si>
  <si>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</si>
  <si>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</si>
  <si>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</si>
  <si>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</si>
  <si>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</si>
  <si>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</si>
  <si>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</si>
  <si>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</si>
  <si>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</si>
  <si>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</si>
  <si>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</si>
  <si>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</si>
  <si>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</si>
  <si>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</si>
  <si>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</si>
  <si>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</si>
  <si>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</si>
  <si>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</si>
  <si>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</si>
  <si>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</si>
  <si>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</si>
  <si>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</si>
  <si>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</si>
  <si>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</si>
  <si>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</si>
  <si>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</si>
  <si>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</si>
  <si>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</si>
  <si>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</si>
  <si>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</si>
  <si>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</si>
  <si>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</si>
  <si>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</si>
  <si>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</si>
  <si>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</si>
  <si>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</si>
  <si>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</si>
  <si>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</si>
  <si>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</si>
  <si>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</si>
  <si>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</si>
  <si>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</si>
  <si>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</si>
  <si>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</si>
  <si>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</si>
  <si>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</si>
  <si>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</si>
  <si>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</si>
  <si>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</si>
  <si>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</si>
  <si>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</si>
  <si>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</si>
  <si>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</si>
  <si>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</si>
  <si>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</si>
  <si>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</si>
  <si>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</si>
  <si>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</si>
  <si>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</si>
  <si>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</si>
  <si>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</si>
  <si>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</si>
  <si>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</si>
  <si>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</si>
  <si>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</si>
  <si>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</si>
  <si>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</si>
  <si>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</si>
  <si>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</si>
  <si>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</si>
  <si>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</si>
  <si>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</si>
  <si>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</si>
  <si>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</si>
  <si>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</si>
  <si>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</si>
  <si>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</si>
  <si>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</si>
  <si>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</si>
  <si>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</si>
  <si>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</si>
  <si>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</si>
  <si>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</si>
  <si>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</si>
  <si>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</si>
  <si>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</si>
  <si>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</si>
  <si>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</si>
  <si>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</si>
  <si>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</si>
  <si>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</si>
  <si>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</si>
  <si>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</si>
  <si>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</si>
  <si>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</si>
  <si>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</si>
  <si>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</si>
  <si>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</si>
  <si>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</si>
  <si>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</si>
  <si>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</si>
  <si>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</si>
  <si>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</si>
  <si>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</si>
  <si>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</si>
  <si>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</si>
  <si>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</si>
  <si>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</si>
  <si>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</si>
  <si>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</si>
  <si>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</si>
  <si>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</si>
  <si>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</si>
  <si>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</si>
  <si>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</si>
  <si>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</si>
  <si>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</si>
  <si>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</si>
  <si>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</si>
  <si>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</si>
  <si>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</si>
  <si>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</si>
  <si>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</si>
  <si>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</si>
  <si>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</si>
  <si>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</si>
  <si>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</si>
  <si>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</si>
  <si>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</si>
  <si>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</si>
  <si>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</si>
  <si>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</si>
  <si>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</si>
  <si>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</si>
  <si>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</si>
  <si>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</si>
  <si>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</si>
  <si>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</si>
  <si>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</si>
  <si>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</si>
  <si>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</si>
  <si>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</si>
  <si>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</si>
  <si>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</si>
  <si>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</si>
  <si>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</si>
  <si>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</si>
  <si>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</si>
  <si>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</si>
  <si>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</si>
  <si>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</si>
  <si>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</si>
  <si>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</si>
  <si>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</si>
  <si>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</si>
  <si>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</si>
  <si>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</si>
  <si>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</si>
  <si>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</si>
  <si>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</si>
  <si>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</si>
  <si>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</si>
  <si>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</si>
  <si>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</si>
  <si>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</si>
  <si>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</si>
  <si>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</si>
  <si>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</si>
  <si>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</si>
  <si>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</si>
  <si>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</si>
  <si>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</si>
  <si>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</si>
  <si>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</si>
  <si>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</si>
  <si>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</si>
  <si>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</si>
  <si>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</si>
  <si>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</si>
  <si>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</si>
  <si>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</si>
  <si>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</si>
  <si>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</si>
  <si>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</si>
  <si>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</si>
  <si>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</si>
  <si>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</si>
  <si>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</si>
  <si>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</si>
  <si>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</si>
  <si>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</si>
  <si>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</si>
  <si>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</si>
  <si>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</si>
  <si>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</si>
  <si>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</si>
  <si>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</si>
  <si>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</si>
  <si>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</si>
  <si>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</si>
  <si>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</si>
  <si>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</si>
  <si>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</si>
  <si>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</si>
  <si>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</si>
  <si>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</si>
  <si>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</si>
  <si>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</si>
  <si>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</si>
  <si>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</si>
  <si>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</si>
  <si>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</si>
  <si>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</si>
  <si>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</si>
  <si>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</si>
  <si>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</si>
  <si>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</si>
  <si>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</si>
  <si>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</si>
  <si>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</si>
  <si>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</si>
  <si>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</si>
  <si>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</si>
  <si>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</si>
  <si>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</si>
  <si>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</si>
  <si>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</si>
  <si>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</si>
  <si>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</si>
  <si>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</si>
  <si>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</si>
  <si>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</si>
  <si>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</si>
  <si>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</si>
  <si>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</si>
  <si>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</si>
  <si>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</si>
  <si>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</si>
  <si>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</si>
  <si>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</si>
  <si>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</si>
  <si>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</si>
  <si>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</si>
  <si>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</si>
  <si>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</si>
  <si>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</si>
  <si>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</si>
  <si>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</si>
  <si>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</si>
  <si>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</si>
  <si>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</si>
  <si>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</si>
  <si>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</si>
  <si>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</si>
  <si>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</si>
  <si>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</si>
  <si>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</si>
  <si>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</si>
  <si>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</si>
  <si>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</si>
  <si>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</si>
  <si>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</si>
  <si>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</si>
  <si>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</si>
  <si>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</si>
  <si>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</si>
  <si>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</si>
  <si>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</si>
  <si>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</si>
  <si>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</si>
  <si>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</si>
  <si>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</si>
  <si>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</si>
  <si>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</si>
  <si>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</si>
  <si>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</si>
  <si>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</si>
  <si>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</si>
  <si>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</si>
  <si>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</si>
  <si>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</si>
  <si>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</si>
  <si>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</si>
  <si>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</si>
  <si>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</si>
  <si>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</si>
  <si>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</si>
  <si>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</si>
  <si>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</si>
  <si>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</si>
  <si>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</si>
  <si>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</si>
  <si>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</si>
  <si>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</si>
  <si>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</si>
  <si>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</si>
  <si>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</si>
  <si>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</si>
  <si>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</si>
  <si>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</si>
  <si>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</si>
  <si>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</si>
  <si>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</si>
  <si>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</si>
  <si>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</si>
  <si>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</si>
  <si>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</si>
  <si>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</si>
  <si>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</si>
  <si>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</si>
  <si>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</si>
  <si>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</si>
  <si>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</si>
  <si>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</si>
  <si>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</si>
  <si>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</si>
  <si>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</si>
  <si>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</si>
  <si>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</si>
  <si>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</si>
  <si>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</si>
  <si>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</si>
  <si>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</si>
  <si>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</si>
  <si>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</si>
  <si>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</si>
  <si>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</si>
  <si>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</si>
  <si>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</si>
  <si>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</si>
  <si>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</si>
  <si>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</si>
  <si>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</si>
  <si>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</si>
  <si>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</si>
  <si>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</si>
  <si>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</si>
  <si>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</si>
  <si>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</si>
  <si>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</si>
  <si>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</si>
  <si>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</si>
  <si>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</si>
  <si>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</si>
  <si>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</si>
  <si>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</si>
  <si>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</si>
  <si>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</si>
  <si>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</si>
  <si>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</si>
  <si>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</si>
  <si>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</si>
  <si>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</si>
  <si>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</si>
  <si>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</si>
  <si>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</si>
  <si>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</si>
  <si>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</si>
  <si>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</si>
  <si>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</si>
  <si>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</si>
  <si>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</si>
  <si>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</si>
  <si>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</si>
  <si>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</si>
  <si>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</si>
  <si>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</si>
  <si>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</si>
  <si>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</si>
  <si>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</si>
  <si>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</si>
  <si>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</si>
  <si>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</si>
  <si>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</si>
  <si>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</si>
  <si>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</si>
  <si>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</si>
  <si>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</si>
  <si>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</si>
  <si>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</si>
  <si>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</si>
  <si>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</si>
  <si>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</si>
  <si>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</si>
  <si>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</si>
  <si>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</si>
  <si>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</si>
  <si>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</si>
  <si>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</si>
  <si>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</si>
  <si>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</si>
  <si>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</si>
  <si>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</si>
  <si>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</si>
  <si>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</si>
  <si>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</si>
  <si>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</si>
  <si>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</si>
  <si>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</si>
  <si>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</si>
  <si>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</si>
  <si>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</si>
  <si>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</si>
  <si>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</si>
  <si>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</si>
  <si>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</si>
  <si>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</si>
  <si>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</si>
  <si>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</si>
  <si>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</si>
  <si>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</si>
  <si>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</si>
  <si>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</si>
  <si>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</si>
  <si>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</si>
  <si>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</si>
  <si>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</si>
  <si>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</si>
  <si>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</si>
  <si>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</si>
  <si>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</si>
  <si>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</si>
  <si>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</si>
  <si>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</si>
  <si>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</si>
  <si>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</si>
  <si>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</si>
  <si>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</si>
  <si>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</si>
  <si>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</si>
  <si>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</si>
  <si>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</si>
  <si>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</si>
  <si>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</si>
  <si>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</si>
  <si>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</si>
  <si>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</si>
  <si>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</si>
  <si>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</si>
  <si>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</si>
  <si>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</si>
  <si>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</si>
  <si>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</si>
  <si>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</si>
  <si>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</si>
  <si>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</si>
  <si>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</si>
  <si>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</si>
  <si>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</si>
  <si>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</si>
  <si>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</si>
  <si>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</si>
  <si>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</si>
  <si>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</si>
  <si>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</si>
  <si>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</si>
  <si>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</si>
  <si>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</si>
  <si>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</si>
  <si>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</si>
  <si>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</si>
  <si>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</si>
  <si>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</si>
  <si>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</si>
  <si>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</si>
  <si>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</si>
  <si>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</si>
  <si>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</si>
  <si>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</si>
  <si>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</si>
  <si>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</si>
  <si>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</si>
  <si>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</si>
  <si>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</si>
  <si>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</si>
  <si>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</si>
  <si>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</si>
  <si>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</si>
  <si>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</si>
  <si>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</si>
  <si>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</si>
  <si>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</si>
  <si>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</si>
  <si>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</si>
  <si>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</si>
  <si>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</si>
  <si>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</si>
  <si>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</si>
  <si>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</si>
  <si>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</si>
  <si>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</si>
  <si>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</si>
  <si>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</si>
  <si>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</si>
  <si>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</si>
  <si>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</si>
  <si>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</si>
  <si>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</si>
  <si>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</si>
  <si>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</si>
  <si>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</si>
  <si>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</si>
  <si>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</si>
  <si>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</si>
  <si>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</si>
  <si>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</si>
  <si>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</si>
  <si>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</si>
  <si>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</si>
  <si>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</si>
  <si>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</si>
  <si>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</si>
  <si>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</si>
  <si>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</si>
  <si>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</si>
  <si>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</si>
  <si>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</si>
  <si>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</si>
  <si>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</si>
  <si>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</si>
  <si>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</si>
  <si>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</si>
  <si>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</si>
  <si>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</si>
  <si>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</si>
  <si>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</si>
  <si>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</si>
  <si>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</si>
  <si>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</si>
  <si>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</si>
  <si>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</si>
  <si>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</si>
  <si>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</si>
  <si>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</si>
  <si>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</si>
  <si>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</si>
  <si>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</si>
  <si>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</si>
  <si>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</si>
  <si>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</si>
  <si>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</si>
  <si>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</si>
  <si>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</si>
  <si>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</si>
  <si>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</si>
  <si>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</si>
  <si>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</si>
  <si>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</si>
  <si>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</si>
  <si>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</si>
  <si>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</si>
  <si>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</si>
  <si>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</si>
  <si>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</si>
  <si>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</si>
  <si>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</si>
  <si>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</si>
  <si>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</si>
  <si>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</si>
  <si>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</si>
  <si>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</si>
  <si>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</si>
  <si>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</si>
  <si>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</si>
  <si>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</si>
  <si>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</si>
  <si>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</si>
  <si>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</si>
  <si>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</si>
  <si>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</si>
  <si>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</si>
  <si>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</si>
  <si>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</si>
  <si>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</si>
  <si>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</si>
  <si>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</si>
  <si>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</si>
  <si>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</si>
  <si>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</si>
  <si>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</si>
  <si>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</si>
  <si>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</si>
  <si>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</si>
  <si>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</si>
  <si>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</si>
  <si>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</si>
  <si>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</si>
  <si>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</si>
  <si>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</si>
  <si>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</si>
  <si>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</si>
  <si>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</si>
  <si>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</si>
  <si>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</si>
  <si>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</si>
  <si>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</si>
  <si>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</si>
  <si>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</si>
  <si>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</si>
  <si>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</si>
  <si>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</si>
  <si>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</si>
  <si>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</si>
  <si>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</si>
  <si>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</si>
  <si>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</si>
  <si>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</si>
  <si>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</si>
  <si>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</si>
  <si>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</si>
  <si>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</si>
  <si>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</si>
  <si>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</si>
  <si>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</si>
  <si>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</si>
  <si>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</si>
  <si>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</si>
  <si>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</si>
  <si>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</si>
  <si>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</si>
  <si>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</si>
  <si>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</si>
  <si>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</si>
  <si>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</si>
  <si>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</si>
  <si>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</si>
  <si>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</si>
  <si>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</si>
  <si>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</si>
  <si>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</si>
  <si>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</si>
  <si>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</si>
  <si>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</si>
  <si>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</si>
  <si>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</si>
  <si>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</si>
  <si>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</si>
  <si>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</si>
  <si>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</si>
  <si>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</si>
  <si>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</si>
  <si>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</si>
  <si>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</si>
  <si>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</si>
  <si>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</si>
  <si>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</si>
  <si>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</si>
  <si>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</si>
  <si>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</si>
  <si>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</si>
  <si>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</si>
  <si>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</si>
  <si>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</si>
  <si>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</si>
  <si>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</si>
  <si>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</si>
  <si>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</si>
  <si>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</si>
  <si>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</si>
  <si>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</si>
  <si>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</si>
  <si>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</si>
  <si>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</si>
  <si>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</si>
  <si>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</si>
  <si>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</si>
  <si>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</si>
  <si>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</si>
  <si>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</si>
  <si>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</si>
  <si>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</si>
  <si>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</si>
  <si>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</si>
  <si>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</si>
  <si>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</si>
  <si>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</si>
  <si>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</si>
  <si>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</si>
  <si>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</si>
  <si>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</si>
  <si>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</si>
  <si>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</si>
  <si>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</si>
  <si>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</si>
  <si>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</si>
  <si>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</si>
  <si>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</si>
  <si>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</si>
  <si>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</si>
  <si>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</si>
  <si>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</si>
  <si>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</si>
  <si>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</si>
  <si>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</si>
  <si>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</si>
  <si>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</si>
  <si>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</si>
  <si>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</si>
  <si>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</si>
  <si>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</si>
  <si>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</si>
  <si>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</si>
  <si>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</si>
  <si>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</si>
  <si>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</si>
  <si>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</si>
  <si>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</si>
  <si>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</si>
  <si>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</si>
  <si>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</si>
  <si>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</si>
  <si>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</si>
  <si>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</si>
  <si>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</si>
  <si>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</si>
  <si>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</si>
  <si>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</si>
  <si>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</si>
  <si>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</si>
  <si>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</si>
  <si>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</si>
  <si>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</si>
  <si>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</si>
  <si>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</si>
  <si>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</si>
  <si>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</si>
  <si>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</si>
  <si>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</si>
  <si>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</si>
  <si>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</si>
  <si>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</si>
  <si>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</si>
  <si>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</si>
  <si>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</si>
  <si>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</si>
  <si>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</si>
  <si>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</si>
  <si>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</si>
  <si>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</si>
  <si>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</si>
  <si>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</si>
  <si>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</si>
  <si>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</si>
  <si>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</si>
  <si>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</si>
  <si>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</si>
  <si>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</si>
  <si>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</si>
  <si>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</si>
  <si>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</si>
  <si>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</si>
  <si>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</si>
  <si>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</si>
  <si>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</si>
  <si>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</si>
  <si>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</si>
  <si>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</si>
  <si>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</si>
  <si>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</si>
  <si>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</si>
  <si>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</si>
  <si>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</si>
  <si>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</si>
  <si>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</si>
  <si>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</si>
  <si>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</si>
  <si>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</si>
  <si>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</si>
  <si>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</si>
  <si>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</si>
  <si>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</si>
  <si>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</si>
  <si>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</si>
  <si>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</si>
  <si>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</si>
  <si>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</si>
  <si>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</si>
  <si>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</si>
  <si>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</si>
  <si>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</si>
  <si>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</si>
  <si>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</si>
  <si>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</si>
  <si>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</si>
  <si>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</si>
  <si>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</si>
  <si>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</si>
  <si>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</si>
  <si>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</si>
  <si>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</si>
  <si>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</si>
  <si>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</si>
  <si>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</si>
  <si>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</si>
  <si>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</si>
  <si>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</si>
  <si>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</si>
  <si>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</si>
  <si>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</si>
  <si>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</si>
  <si>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</si>
  <si>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</si>
  <si>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</si>
  <si>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</si>
  <si>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</si>
  <si>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</si>
  <si>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</si>
  <si>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</si>
  <si>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</si>
  <si>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</si>
  <si>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</si>
  <si>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</si>
  <si>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</si>
  <si>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</si>
  <si>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</si>
  <si>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</si>
  <si>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</si>
  <si>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</si>
  <si>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</si>
  <si>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</si>
  <si>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</si>
  <si>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</si>
  <si>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</si>
  <si>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</si>
  <si>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</si>
  <si>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</si>
  <si>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</si>
  <si>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</si>
  <si>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</si>
  <si>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</si>
  <si>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</si>
  <si>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</si>
  <si>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</si>
  <si>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</si>
  <si>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</si>
  <si>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</si>
  <si>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</si>
  <si>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</si>
  <si>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</si>
  <si>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</si>
  <si>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</si>
  <si>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</si>
  <si>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</si>
  <si>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</si>
  <si>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</si>
  <si>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</si>
  <si>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</si>
  <si>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</si>
  <si>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</si>
  <si>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</si>
  <si>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</si>
  <si>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</si>
  <si>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</si>
  <si>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</si>
  <si>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</si>
  <si>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</si>
  <si>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</si>
  <si>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</si>
  <si>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</si>
  <si>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</si>
  <si>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</si>
  <si>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</si>
  <si>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</si>
  <si>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</si>
  <si>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</si>
  <si>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</si>
  <si>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</si>
  <si>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</si>
  <si>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</si>
  <si>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</si>
  <si>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</si>
  <si>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</si>
  <si>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</si>
  <si>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</si>
  <si>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</si>
  <si>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</si>
  <si>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</si>
  <si>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</si>
  <si>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</si>
  <si>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</si>
  <si>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</si>
  <si>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</si>
  <si>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</si>
  <si>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</si>
  <si>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</si>
  <si>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</si>
  <si>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</si>
  <si>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</si>
  <si>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</si>
  <si>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</si>
  <si>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</si>
  <si>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</si>
  <si>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</si>
  <si>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</si>
  <si>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</si>
  <si>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</si>
  <si>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</si>
  <si>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</si>
  <si>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</si>
  <si>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</si>
  <si>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</si>
  <si>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</si>
  <si>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</si>
  <si>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</si>
  <si>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</si>
  <si>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</si>
  <si>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</si>
  <si>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</si>
  <si>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</si>
  <si>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</si>
  <si>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</si>
  <si>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</si>
  <si>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</si>
  <si>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</si>
  <si>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</si>
  <si>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</si>
  <si>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</si>
  <si>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</si>
  <si>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</si>
  <si>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</si>
  <si>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</si>
  <si>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</si>
  <si>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</si>
  <si>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</si>
  <si>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</si>
  <si>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</si>
  <si>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</si>
  <si>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</si>
  <si>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</si>
  <si>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</si>
  <si>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</si>
  <si>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</si>
  <si>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</si>
  <si>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</si>
  <si>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</si>
  <si>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</si>
  <si>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</si>
  <si>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</si>
  <si>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</si>
  <si>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</si>
  <si>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</si>
  <si>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</si>
  <si>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</si>
  <si>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</si>
  <si>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</si>
  <si>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</si>
  <si>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</si>
  <si>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</si>
  <si>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</si>
  <si>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</si>
  <si>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</si>
  <si>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</si>
  <si>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</si>
  <si>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</si>
  <si>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</si>
  <si>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</si>
  <si>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</si>
  <si>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</si>
  <si>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</si>
  <si>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</si>
  <si>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</si>
  <si>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</si>
  <si>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</si>
  <si>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</si>
  <si>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</si>
  <si>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</si>
  <si>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</si>
  <si>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</si>
  <si>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</si>
  <si>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</si>
  <si>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</si>
  <si>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</si>
  <si>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</si>
  <si>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</si>
  <si>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</si>
  <si>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</si>
  <si>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</si>
  <si>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</si>
  <si>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</si>
  <si>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</si>
  <si>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</si>
  <si>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</si>
  <si>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</si>
  <si>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</si>
  <si>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</si>
  <si>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</si>
  <si>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</si>
  <si>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</si>
  <si>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</si>
  <si>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</si>
  <si>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</si>
  <si>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</si>
  <si>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</si>
  <si>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</si>
  <si>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</si>
  <si>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</si>
  <si>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</si>
  <si>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</si>
  <si>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</si>
  <si>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</si>
  <si>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</si>
  <si>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</si>
  <si>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</si>
  <si>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</si>
  <si>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</si>
  <si>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</si>
  <si>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</si>
  <si>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</si>
  <si>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</si>
  <si>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</si>
  <si>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</si>
  <si>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</si>
  <si>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</si>
  <si>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</si>
  <si>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</si>
  <si>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</si>
  <si>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</si>
  <si>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</si>
  <si>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</si>
  <si>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</si>
  <si>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</si>
  <si>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</si>
  <si>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</si>
  <si>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</si>
  <si>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</si>
  <si>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</si>
  <si>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</si>
  <si>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</si>
  <si>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</si>
  <si>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</si>
  <si>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</si>
  <si>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</si>
  <si>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</si>
  <si>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</si>
  <si>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</si>
  <si>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</si>
  <si>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</si>
  <si>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</si>
  <si>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</si>
  <si>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</si>
  <si>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</si>
  <si>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</si>
  <si>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</si>
  <si>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</si>
  <si>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</si>
  <si>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</si>
  <si>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</si>
  <si>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</si>
  <si>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</si>
  <si>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</si>
  <si>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</si>
  <si>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</si>
  <si>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</si>
  <si>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</si>
  <si>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</si>
  <si>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</si>
  <si>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</si>
  <si>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</si>
  <si>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</si>
  <si>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</si>
  <si>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</si>
  <si>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</si>
  <si>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</si>
  <si>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</si>
  <si>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</si>
  <si>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</si>
  <si>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</si>
  <si>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</si>
  <si>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</si>
  <si>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</si>
  <si>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</si>
  <si>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</si>
  <si>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</si>
  <si>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</si>
  <si>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</si>
  <si>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</si>
  <si>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</si>
  <si>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</si>
  <si>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</si>
  <si>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</si>
  <si>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</si>
  <si>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</si>
  <si>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</si>
  <si>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</si>
  <si>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</si>
  <si>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</si>
  <si>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</si>
  <si>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</si>
  <si>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</si>
  <si>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</si>
  <si>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</si>
  <si>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</si>
  <si>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</si>
  <si>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</si>
  <si>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</si>
  <si>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</si>
  <si>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</si>
  <si>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</si>
  <si>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</si>
  <si>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</si>
  <si>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</si>
  <si>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</si>
  <si>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</si>
  <si>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</si>
  <si>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</si>
  <si>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</si>
  <si>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</si>
  <si>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</si>
  <si>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</si>
  <si>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</si>
  <si>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</si>
  <si>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</si>
  <si>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</si>
  <si>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</si>
  <si>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</si>
  <si>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</si>
  <si>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</si>
  <si>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</si>
  <si>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</si>
  <si>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</si>
  <si>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</si>
  <si>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</si>
  <si>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</si>
  <si>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</si>
  <si>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</si>
  <si>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</si>
  <si>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</si>
  <si>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</si>
  <si>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</si>
  <si>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</si>
  <si>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</si>
  <si>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</si>
  <si>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</si>
  <si>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</si>
  <si>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</si>
  <si>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</si>
  <si>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</si>
  <si>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</si>
  <si>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</si>
  <si>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</si>
  <si>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</si>
  <si>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</si>
  <si>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</si>
  <si>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</si>
  <si>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</si>
  <si>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</si>
  <si>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</si>
  <si>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</si>
  <si>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</si>
  <si>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</si>
  <si>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</si>
  <si>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</si>
  <si>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</si>
  <si>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</si>
  <si>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</si>
  <si>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</si>
  <si>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</si>
  <si>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</si>
  <si>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</si>
  <si>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</si>
  <si>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</si>
  <si>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</si>
  <si>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</si>
  <si>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</si>
  <si>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</si>
  <si>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</si>
  <si>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</si>
  <si>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</si>
  <si>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</si>
  <si>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</si>
  <si>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</si>
  <si>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</si>
  <si>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</si>
  <si>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</si>
  <si>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</si>
  <si>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</si>
  <si>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</si>
  <si>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</si>
  <si>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</si>
  <si>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</si>
  <si>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</si>
  <si>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</si>
  <si>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</si>
  <si>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</si>
  <si>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</si>
  <si>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</si>
  <si>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</si>
  <si>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</si>
  <si>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</si>
  <si>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</si>
  <si>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</si>
  <si>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</si>
  <si>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</si>
  <si>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</si>
  <si>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</si>
  <si>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</si>
  <si>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</si>
  <si>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</si>
  <si>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</si>
  <si>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</si>
  <si>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</si>
  <si>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</si>
  <si>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</si>
  <si>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</si>
  <si>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</si>
  <si>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</si>
  <si>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</si>
  <si>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</si>
  <si>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</si>
  <si>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</si>
  <si>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</si>
  <si>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</si>
  <si>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</si>
  <si>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</si>
  <si>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</si>
  <si>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</si>
  <si>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</si>
  <si>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</si>
  <si>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</si>
  <si>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</si>
  <si>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</si>
  <si>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</si>
  <si>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</si>
  <si>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</si>
  <si>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</si>
  <si>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</si>
  <si>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</si>
  <si>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</si>
  <si>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</si>
  <si>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</si>
  <si>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</si>
  <si>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</si>
  <si>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</si>
  <si>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</si>
  <si>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</si>
  <si>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</si>
  <si>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</si>
  <si>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</si>
  <si>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</si>
  <si>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</si>
  <si>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</si>
  <si>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</si>
  <si>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</si>
  <si>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</si>
  <si>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</si>
  <si>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</si>
  <si>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</si>
  <si>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</si>
  <si>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</si>
  <si>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</si>
  <si>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</si>
  <si>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</si>
  <si>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</si>
  <si>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</si>
  <si>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</si>
  <si>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</si>
  <si>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</si>
  <si>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</si>
  <si>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</si>
  <si>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</si>
  <si>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</si>
  <si>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</si>
  <si>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</si>
  <si>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</si>
  <si>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</si>
  <si>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</si>
  <si>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</si>
  <si>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</si>
  <si>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</si>
  <si>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</si>
  <si>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</si>
  <si>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</si>
  <si>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</si>
  <si>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</si>
  <si>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</si>
  <si>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</si>
  <si>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</si>
  <si>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</si>
  <si>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</si>
  <si>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</si>
  <si>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</si>
  <si>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</si>
  <si>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</si>
  <si>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</si>
  <si>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</si>
  <si>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</si>
  <si>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</si>
  <si>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</si>
  <si>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</si>
  <si>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</si>
  <si>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</si>
  <si>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</si>
  <si>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</si>
  <si>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</si>
  <si>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</si>
  <si>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</si>
  <si>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</si>
  <si>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</si>
  <si>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</si>
  <si>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</si>
  <si>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</si>
  <si>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</si>
  <si>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</si>
  <si>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</si>
  <si>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</si>
  <si>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</si>
  <si>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</si>
  <si>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</si>
  <si>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</si>
  <si>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</si>
  <si>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</si>
  <si>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</si>
  <si>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</si>
  <si>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</si>
  <si>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</si>
  <si>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</si>
  <si>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</si>
  <si>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</si>
  <si>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</si>
  <si>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</si>
  <si>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</si>
  <si>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</si>
  <si>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</si>
  <si>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</si>
  <si>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</si>
  <si>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</si>
  <si>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</si>
  <si>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</si>
  <si>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</si>
  <si>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</si>
  <si>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</si>
  <si>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</si>
  <si>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</si>
  <si>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</si>
  <si>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</si>
  <si>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</si>
  <si>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</si>
  <si>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</si>
  <si>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</si>
  <si>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</si>
  <si>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</si>
  <si>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</si>
  <si>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</si>
  <si>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</si>
  <si>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</si>
  <si>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</si>
  <si>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</si>
  <si>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</si>
  <si>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</si>
  <si>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</si>
  <si>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</si>
  <si>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</si>
  <si>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</si>
  <si>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</si>
  <si>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</si>
  <si>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</si>
  <si>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</si>
  <si>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</si>
  <si>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</si>
  <si>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</si>
  <si>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</si>
  <si>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</si>
  <si>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</si>
  <si>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</si>
  <si>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</si>
  <si>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</si>
  <si>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</si>
  <si>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</si>
  <si>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</si>
  <si>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</si>
  <si>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</si>
  <si>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</si>
  <si>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</si>
  <si>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</si>
  <si>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</si>
  <si>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</si>
  <si>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</si>
  <si>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</si>
  <si>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</si>
  <si>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</si>
  <si>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</si>
  <si>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</si>
  <si>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</si>
  <si>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</si>
  <si>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</si>
  <si>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</si>
  <si>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</si>
  <si>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</si>
  <si>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</si>
  <si>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</si>
  <si>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</si>
  <si>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</si>
  <si>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</si>
  <si>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</si>
  <si>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</si>
  <si>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</si>
  <si>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</si>
  <si>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</si>
  <si>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</si>
  <si>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</si>
  <si>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</si>
  <si>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</si>
  <si>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</si>
  <si>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</si>
  <si>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</si>
  <si>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</si>
  <si>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</si>
  <si>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</si>
  <si>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</si>
  <si>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</si>
  <si>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</si>
  <si>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</si>
  <si>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</si>
  <si>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</si>
  <si>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</si>
  <si>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</si>
  <si>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</si>
  <si>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</si>
  <si>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</si>
  <si>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</si>
  <si>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</si>
  <si>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</si>
  <si>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</si>
  <si>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</si>
  <si>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</si>
  <si>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</si>
  <si>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</si>
  <si>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</si>
  <si>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</si>
  <si>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</si>
  <si>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</si>
  <si>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</si>
  <si>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</si>
  <si>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</si>
  <si>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</si>
  <si>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</si>
  <si>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</si>
  <si>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</si>
  <si>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</si>
  <si>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</si>
  <si>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</si>
  <si>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</si>
  <si>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</si>
  <si>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</si>
  <si>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</si>
  <si>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</si>
  <si>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</si>
  <si>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</si>
  <si>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</si>
  <si>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</si>
  <si>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</si>
  <si>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</si>
  <si>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</si>
  <si>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</si>
  <si>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</si>
  <si>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</si>
  <si>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</si>
  <si>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</si>
  <si>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</si>
  <si>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</si>
  <si>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</si>
  <si>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</si>
  <si>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</si>
  <si>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</si>
  <si>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</si>
  <si>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</si>
  <si>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</si>
  <si>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</si>
  <si>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</si>
  <si>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</si>
  <si>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</si>
  <si>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</si>
  <si>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</si>
  <si>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</si>
  <si>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</si>
  <si>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</si>
  <si>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</si>
  <si>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</si>
  <si>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</si>
  <si>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</si>
  <si>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</si>
  <si>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</si>
  <si>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</si>
  <si>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</si>
  <si>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</si>
  <si>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</si>
  <si>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</si>
  <si>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</si>
  <si>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</si>
  <si>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</si>
  <si>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</si>
  <si>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</si>
  <si>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</si>
  <si>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</si>
  <si>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</si>
  <si>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</si>
  <si>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</si>
  <si>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</si>
  <si>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</si>
  <si>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</si>
  <si>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</si>
  <si>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</si>
  <si>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</si>
  <si>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</si>
  <si>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</si>
  <si>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</si>
  <si>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</si>
  <si>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</si>
  <si>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</si>
  <si>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</si>
  <si>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</si>
  <si>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</si>
  <si>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</si>
  <si>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</si>
  <si>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</si>
  <si>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</si>
  <si>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</si>
  <si>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</si>
  <si>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</si>
  <si>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</si>
  <si>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</si>
  <si>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</si>
  <si>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</si>
  <si>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</si>
  <si>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</si>
  <si>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</si>
  <si>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</si>
  <si>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</si>
  <si>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</si>
  <si>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</si>
  <si>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</si>
  <si>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</si>
  <si>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</si>
  <si>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</si>
  <si>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</si>
  <si>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</si>
  <si>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</si>
  <si>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</si>
  <si>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</si>
  <si>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</si>
  <si>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</si>
  <si>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</si>
  <si>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</si>
  <si>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</si>
  <si>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</si>
  <si>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</si>
  <si>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</si>
  <si>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</si>
  <si>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</si>
  <si>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</si>
  <si>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</si>
  <si>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</si>
  <si>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</si>
  <si>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</si>
  <si>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</si>
  <si>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</si>
  <si>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</si>
  <si>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</si>
  <si>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</si>
  <si>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</si>
  <si>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</si>
  <si>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</si>
  <si>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</si>
  <si>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</si>
  <si>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</si>
  <si>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</si>
  <si>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</si>
  <si>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</si>
  <si>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</si>
  <si>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</si>
  <si>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</si>
  <si>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</si>
  <si>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</si>
  <si>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</si>
  <si>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</si>
  <si>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</si>
  <si>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</si>
  <si>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</si>
  <si>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</si>
  <si>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</si>
  <si>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</si>
  <si>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</si>
  <si>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</si>
  <si>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</si>
  <si>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</si>
  <si>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</si>
  <si>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</si>
  <si>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</si>
  <si>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</si>
  <si>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</si>
  <si>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</si>
  <si>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</si>
  <si>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</si>
  <si>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</si>
  <si>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</si>
  <si>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</si>
  <si>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</si>
  <si>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</si>
  <si>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</si>
  <si>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</si>
  <si>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</si>
  <si>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</si>
  <si>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</si>
  <si>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</si>
  <si>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</si>
  <si>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</si>
  <si>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</si>
  <si>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</si>
  <si>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</si>
  <si>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</si>
  <si>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</si>
  <si>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</si>
  <si>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</si>
  <si>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</si>
  <si>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</si>
  <si>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</si>
  <si>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</si>
  <si>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</si>
  <si>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</si>
  <si>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</si>
  <si>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</si>
  <si>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</si>
  <si>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</si>
  <si>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</si>
  <si>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</si>
  <si>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</si>
  <si>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</si>
  <si>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</si>
  <si>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</si>
  <si>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</si>
  <si>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</si>
  <si>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</si>
  <si>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</si>
  <si>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</si>
  <si>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</si>
  <si>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</si>
  <si>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</si>
  <si>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</si>
  <si>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</si>
  <si>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</si>
  <si>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</si>
  <si>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</si>
  <si>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</si>
  <si>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</si>
  <si>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</si>
  <si>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</si>
  <si>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</si>
  <si>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</si>
  <si>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</si>
  <si>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</si>
  <si>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</si>
  <si>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</si>
  <si>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</si>
  <si>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</si>
  <si>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</si>
  <si>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</si>
  <si>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</si>
  <si>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</si>
  <si>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</si>
  <si>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</si>
  <si>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</si>
  <si>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</si>
  <si>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</si>
  <si>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</si>
  <si>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</si>
  <si>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</si>
  <si>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</si>
  <si>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</si>
  <si>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</si>
  <si>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</si>
  <si>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</si>
  <si>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</si>
  <si>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</si>
  <si>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</si>
  <si>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</si>
  <si>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</si>
  <si>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</si>
  <si>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</si>
  <si>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</si>
  <si>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</si>
  <si>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</si>
  <si>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</si>
  <si>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</si>
  <si>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</si>
  <si>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</si>
  <si>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</si>
  <si>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</si>
  <si>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</si>
  <si>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</si>
  <si>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</si>
  <si>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</si>
  <si>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</si>
  <si>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</si>
  <si>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</si>
  <si>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</si>
  <si>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</si>
  <si>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</si>
  <si>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</si>
  <si>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</si>
  <si>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</si>
  <si>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</si>
  <si>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</si>
  <si>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</si>
  <si>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</si>
  <si>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</si>
  <si>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</si>
  <si>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</si>
  <si>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</si>
  <si>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</si>
  <si>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</si>
  <si>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</si>
  <si>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</si>
  <si>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</si>
  <si>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</si>
  <si>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</si>
  <si>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</si>
  <si>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</si>
  <si>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</si>
  <si>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</si>
  <si>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</si>
  <si>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</si>
  <si>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</si>
  <si>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</si>
  <si>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</si>
  <si>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</si>
  <si>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</si>
  <si>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</si>
  <si>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</si>
  <si>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</si>
  <si>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</si>
  <si>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</si>
  <si>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</si>
  <si>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</si>
  <si>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</si>
  <si>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</si>
  <si>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</si>
  <si>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</si>
  <si>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</si>
  <si>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</si>
  <si>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</si>
  <si>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</si>
  <si>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</si>
  <si>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</si>
  <si>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</si>
  <si>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</si>
  <si>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</si>
  <si>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</si>
  <si>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</si>
  <si>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</si>
  <si>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</si>
  <si>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</si>
  <si>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</si>
  <si>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</si>
  <si>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</si>
  <si>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</si>
  <si>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</si>
  <si>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</si>
  <si>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</si>
  <si>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</si>
  <si>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</si>
  <si>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</si>
  <si>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</si>
  <si>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</si>
  <si>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</si>
  <si>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</si>
  <si>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</si>
  <si>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</si>
  <si>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</si>
  <si>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</si>
  <si>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</si>
  <si>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</si>
  <si>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</si>
  <si>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</si>
  <si>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</si>
  <si>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</si>
  <si>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</si>
  <si>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</si>
  <si>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</si>
  <si>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</si>
  <si>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</si>
  <si>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</si>
  <si>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</si>
  <si>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</si>
  <si>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</si>
  <si>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</si>
  <si>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</si>
  <si>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</si>
  <si>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</si>
  <si>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</si>
  <si>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</si>
  <si>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</si>
  <si>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</si>
  <si>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</si>
  <si>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</si>
  <si>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</si>
  <si>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</si>
  <si>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</si>
  <si>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</si>
  <si>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</si>
  <si>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</si>
  <si>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</si>
  <si>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</si>
  <si>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</si>
  <si>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</si>
  <si>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</si>
  <si>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</si>
  <si>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</si>
  <si>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</si>
  <si>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</si>
  <si>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</si>
  <si>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</si>
  <si>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</si>
  <si>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</si>
  <si>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</si>
  <si>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</si>
  <si>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</si>
  <si>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</si>
  <si>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</si>
  <si>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</si>
  <si>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</si>
  <si>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</si>
  <si>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</si>
  <si>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</si>
  <si>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</si>
  <si>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</si>
  <si>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</si>
  <si>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</si>
  <si>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</si>
  <si>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</si>
  <si>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</si>
  <si>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</si>
  <si>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</si>
  <si>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</si>
  <si>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</si>
  <si>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</si>
  <si>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</si>
  <si>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</si>
  <si>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</si>
  <si>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</si>
  <si>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</si>
  <si>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</si>
  <si>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</si>
  <si>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</si>
  <si>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</si>
  <si>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</si>
  <si>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</si>
  <si>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</si>
  <si>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</si>
  <si>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</si>
  <si>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</si>
  <si>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</si>
  <si>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</si>
  <si>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</si>
  <si>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</si>
  <si>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</si>
  <si>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</si>
  <si>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</si>
  <si>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</si>
  <si>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</si>
  <si>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</si>
  <si>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</si>
  <si>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</si>
  <si>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</si>
  <si>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</si>
  <si>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</si>
  <si>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</si>
  <si>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</si>
  <si>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</si>
  <si>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</si>
  <si>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</si>
  <si>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</si>
  <si>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</si>
  <si>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</si>
  <si>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</si>
  <si>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</si>
  <si>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</si>
  <si>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</si>
  <si>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</si>
  <si>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</si>
  <si>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</si>
  <si>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</si>
  <si>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</si>
  <si>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</si>
  <si>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</si>
  <si>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</si>
  <si>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</si>
  <si>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</si>
  <si>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</si>
  <si>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</si>
  <si>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</si>
  <si>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</si>
  <si>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</si>
  <si>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</si>
  <si>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</si>
  <si>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</si>
  <si>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</si>
  <si>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</si>
  <si>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</si>
  <si>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</si>
  <si>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</si>
  <si>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</si>
  <si>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</si>
  <si>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</si>
  <si>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</si>
  <si>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</si>
  <si>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</si>
  <si>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</si>
  <si>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</si>
  <si>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</si>
  <si>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</si>
  <si>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</si>
  <si>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</si>
  <si>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</si>
  <si>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</si>
  <si>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</si>
  <si>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</si>
  <si>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</si>
  <si>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</si>
  <si>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</si>
  <si>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</si>
  <si>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</si>
  <si>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</si>
  <si>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</si>
  <si>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</si>
  <si>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</si>
  <si>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</si>
  <si>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</si>
  <si>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</si>
  <si>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</si>
  <si>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</si>
  <si>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</si>
  <si>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</si>
  <si>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</si>
  <si>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</si>
  <si>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</si>
  <si>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</si>
  <si>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</si>
  <si>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</si>
  <si>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</si>
  <si>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</si>
  <si>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</si>
  <si>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</si>
  <si>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</si>
  <si>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</si>
  <si>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</si>
  <si>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</si>
  <si>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</si>
  <si>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</si>
  <si>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</si>
  <si>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</si>
  <si>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</si>
  <si>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</si>
  <si>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</si>
  <si>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</si>
  <si>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</si>
  <si>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</si>
  <si>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</si>
  <si>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</si>
  <si>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</si>
  <si>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</si>
  <si>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</si>
  <si>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</si>
  <si>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</si>
  <si>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</si>
  <si>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</si>
  <si>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</si>
  <si>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</si>
  <si>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</si>
  <si>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</si>
  <si>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</si>
  <si>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</si>
  <si>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</si>
  <si>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</si>
  <si>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</si>
  <si>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</si>
  <si>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</si>
  <si>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</si>
  <si>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</si>
  <si>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</si>
  <si>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</si>
  <si>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</si>
  <si>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</si>
  <si>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</si>
  <si>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</si>
  <si>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</si>
  <si>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</si>
  <si>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</si>
  <si>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</si>
  <si>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</si>
  <si>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</si>
  <si>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</si>
  <si>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</si>
  <si>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</si>
  <si>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</si>
  <si>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</si>
  <si>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</si>
  <si>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</si>
  <si>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</si>
  <si>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</si>
  <si>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</si>
  <si>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</si>
  <si>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</si>
  <si>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</si>
  <si>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</si>
  <si>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</si>
  <si>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</si>
  <si>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</si>
  <si>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</si>
  <si>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</si>
  <si>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</si>
  <si>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</si>
  <si>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</si>
  <si>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</si>
  <si>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</si>
  <si>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</si>
  <si>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</si>
  <si>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</si>
  <si>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</si>
  <si>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</si>
  <si>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</si>
  <si>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</si>
  <si>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</si>
  <si>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</si>
  <si>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</si>
  <si>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</si>
  <si>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</si>
  <si>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</si>
  <si>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</si>
  <si>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</si>
  <si>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</si>
  <si>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</si>
  <si>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</si>
  <si>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</si>
  <si>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</si>
  <si>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</si>
  <si>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</si>
  <si>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</si>
  <si>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</si>
  <si>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</si>
  <si>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</si>
  <si>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</si>
  <si>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</si>
  <si>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</si>
  <si>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</si>
  <si>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</si>
  <si>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</si>
  <si>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</si>
  <si>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</si>
  <si>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</si>
  <si>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</si>
  <si>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</si>
  <si>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</si>
  <si>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</si>
  <si>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</si>
  <si>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</si>
  <si>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</si>
  <si>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</si>
  <si>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</si>
  <si>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</si>
  <si>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</si>
  <si>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</si>
  <si>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</si>
  <si>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</si>
  <si>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</si>
  <si>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</si>
  <si>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</si>
  <si>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</si>
  <si>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</si>
  <si>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</si>
  <si>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</si>
  <si>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</si>
  <si>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</si>
  <si>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</si>
  <si>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</si>
  <si>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</si>
  <si>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</si>
  <si>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</si>
  <si>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</si>
  <si>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</si>
  <si>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</si>
  <si>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</si>
  <si>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</si>
  <si>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</si>
  <si>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</si>
  <si>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</si>
  <si>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</si>
  <si>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</si>
  <si>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</si>
  <si>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</si>
  <si>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</si>
  <si>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</si>
  <si>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</si>
  <si>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</si>
  <si>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</si>
  <si>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</si>
  <si>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</si>
  <si>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</si>
  <si>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</si>
  <si>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</si>
  <si>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</si>
  <si>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</si>
  <si>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</si>
  <si>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</si>
  <si>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</si>
  <si>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</si>
  <si>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</si>
  <si>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</si>
  <si>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</si>
  <si>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</si>
  <si>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</si>
  <si>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</si>
  <si>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</si>
  <si>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</si>
  <si>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</si>
  <si>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</si>
  <si>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</si>
  <si>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</si>
  <si>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</si>
  <si>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</si>
  <si>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</si>
  <si>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</si>
  <si>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</si>
  <si>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</si>
  <si>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</si>
  <si>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</si>
  <si>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</si>
  <si>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</si>
  <si>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</si>
  <si>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</si>
  <si>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</si>
  <si>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</si>
  <si>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</si>
  <si>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</si>
  <si>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</si>
  <si>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</si>
  <si>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</si>
  <si>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</si>
  <si>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</si>
  <si>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</si>
  <si>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</si>
  <si>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</si>
  <si>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</si>
  <si>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</si>
  <si>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</si>
  <si>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</si>
  <si>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</si>
  <si>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</si>
  <si>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</si>
  <si>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</si>
  <si>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</si>
  <si>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</si>
  <si>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</si>
  <si>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</si>
  <si>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</si>
  <si>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</si>
  <si>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</si>
  <si>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</si>
  <si>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</si>
  <si>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</si>
  <si>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</si>
  <si>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</si>
  <si>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</si>
  <si>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</si>
  <si>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</si>
  <si>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</si>
  <si>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</si>
  <si>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</si>
  <si>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</si>
  <si>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</si>
  <si>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</si>
  <si>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</si>
  <si>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</si>
  <si>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</si>
  <si>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</si>
  <si>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</si>
  <si>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</si>
  <si>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</si>
  <si>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</si>
  <si>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</si>
  <si>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</si>
  <si>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</si>
  <si>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</si>
  <si>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</si>
  <si>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</si>
  <si>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</si>
  <si>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</si>
  <si>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</si>
  <si>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</si>
  <si>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</si>
  <si>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</si>
  <si>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</si>
  <si>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</si>
  <si>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</si>
  <si>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</si>
  <si>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</si>
  <si>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</si>
  <si>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</si>
  <si>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</si>
  <si>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</si>
  <si>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</si>
  <si>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</si>
  <si>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</si>
  <si>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</si>
  <si>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</si>
  <si>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</si>
  <si>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</si>
  <si>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</si>
  <si>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</si>
  <si>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</si>
  <si>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</si>
  <si>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</si>
  <si>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</si>
  <si>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</si>
  <si>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</si>
  <si>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</si>
  <si>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</si>
  <si>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</si>
  <si>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</si>
  <si>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</si>
  <si>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</si>
  <si>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</si>
  <si>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</si>
  <si>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</si>
  <si>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</si>
  <si>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</si>
  <si>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</si>
  <si>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</si>
  <si>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</si>
  <si>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</si>
  <si>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</si>
  <si>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</si>
  <si>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</si>
  <si>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</si>
  <si>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</si>
  <si>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</si>
  <si>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</si>
  <si>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</si>
  <si>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</si>
  <si>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</si>
  <si>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</si>
  <si>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</si>
  <si>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</si>
  <si>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</si>
  <si>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</si>
  <si>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</si>
  <si>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</si>
  <si>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</si>
  <si>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</si>
  <si>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</si>
  <si>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</si>
  <si>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</si>
  <si>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</si>
  <si>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</si>
  <si>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</si>
  <si>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</si>
  <si>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</si>
  <si>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</si>
  <si>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</si>
  <si>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</si>
  <si>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</si>
  <si>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</si>
  <si>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</si>
  <si>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</si>
  <si>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</si>
  <si>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</si>
  <si>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</si>
  <si>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</si>
  <si>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</si>
  <si>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</si>
  <si>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</si>
  <si>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</si>
  <si>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</si>
  <si>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</si>
  <si>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</si>
  <si>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</si>
  <si>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</si>
  <si>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</si>
  <si>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</si>
  <si>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</si>
  <si>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</si>
  <si>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</si>
  <si>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</si>
  <si>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</si>
  <si>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</si>
  <si>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</si>
  <si>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</si>
  <si>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</si>
  <si>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</si>
  <si>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</si>
  <si>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</si>
  <si>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</si>
  <si>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</si>
  <si>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</si>
  <si>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</si>
  <si>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</si>
  <si>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</si>
  <si>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</si>
  <si>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</si>
  <si>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</si>
  <si>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</si>
  <si>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</si>
  <si>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</si>
  <si>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</si>
  <si>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</si>
  <si>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</si>
  <si>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</si>
  <si>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</si>
  <si>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</si>
  <si>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</si>
  <si>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</si>
  <si>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</si>
  <si>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</si>
  <si>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</si>
  <si>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</si>
  <si>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</si>
  <si>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</si>
  <si>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</si>
  <si>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</si>
  <si>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</si>
  <si>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</si>
  <si>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</si>
  <si>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</si>
  <si>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</si>
  <si>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</si>
  <si>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</si>
  <si>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</si>
  <si>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</si>
  <si>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</si>
  <si>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</si>
  <si>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</si>
  <si>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</si>
  <si>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</si>
  <si>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</si>
  <si>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</si>
  <si>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</si>
  <si>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</si>
  <si>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</si>
  <si>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</si>
  <si>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</si>
  <si>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</si>
  <si>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</si>
  <si>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</si>
  <si>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</si>
  <si>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</si>
  <si>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</si>
  <si>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</si>
  <si>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</si>
  <si>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</si>
  <si>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</si>
  <si>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</si>
  <si>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</si>
  <si>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</si>
  <si>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</si>
  <si>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</si>
  <si>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</si>
  <si>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</si>
  <si>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</si>
  <si>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</si>
  <si>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</si>
  <si>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</si>
  <si>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</si>
  <si>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</si>
  <si>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</si>
  <si>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</si>
  <si>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</si>
  <si>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</si>
  <si>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</si>
  <si>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</si>
  <si>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</si>
  <si>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</si>
  <si>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</si>
  <si>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</si>
  <si>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</si>
  <si>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</si>
  <si>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</si>
  <si>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</si>
  <si>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</si>
  <si>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</si>
  <si>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</si>
  <si>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</si>
  <si>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</si>
  <si>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</si>
  <si>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</si>
  <si>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</si>
  <si>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</si>
  <si>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</si>
  <si>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</si>
  <si>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</si>
  <si>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</si>
  <si>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</si>
  <si>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</si>
  <si>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</si>
  <si>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</si>
  <si>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</si>
  <si>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</si>
  <si>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</si>
  <si>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</si>
  <si>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</si>
  <si>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</si>
  <si>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</si>
  <si>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</si>
  <si>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</si>
  <si>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</si>
  <si>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</si>
  <si>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</si>
  <si>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</si>
  <si>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</si>
  <si>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</si>
  <si>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</si>
  <si>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</si>
  <si>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</si>
  <si>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</si>
  <si>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</si>
  <si>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</si>
  <si>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</si>
  <si>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</si>
  <si>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</si>
  <si>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</si>
  <si>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</si>
  <si>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</si>
  <si>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</si>
  <si>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</si>
  <si>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</si>
  <si>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</si>
  <si>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</si>
  <si>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</si>
  <si>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</si>
  <si>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</si>
  <si>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</si>
  <si>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</si>
  <si>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</si>
  <si>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</si>
  <si>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</si>
  <si>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</si>
  <si>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</si>
  <si>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</si>
  <si>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</si>
  <si>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</si>
  <si>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</si>
  <si>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</si>
  <si>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</si>
  <si>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</si>
  <si>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</si>
  <si>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</si>
  <si>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</si>
  <si>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</si>
  <si>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</si>
  <si>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</si>
  <si>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</si>
  <si>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</si>
  <si>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</si>
  <si>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</si>
  <si>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</si>
  <si>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</si>
  <si>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</si>
  <si>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</si>
  <si>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</si>
  <si>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</si>
  <si>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</si>
  <si>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</si>
  <si>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</si>
  <si>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</si>
  <si>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</si>
  <si>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</si>
  <si>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</si>
  <si>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</si>
  <si>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</si>
  <si>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</si>
  <si>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</si>
  <si>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</si>
  <si>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</si>
  <si>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</si>
  <si>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</si>
  <si>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</si>
  <si>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</si>
  <si>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</si>
  <si>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</si>
  <si>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</si>
  <si>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</si>
  <si>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</si>
  <si>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</si>
  <si>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</si>
  <si>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</si>
  <si>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</si>
  <si>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</si>
  <si>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</si>
  <si>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</si>
  <si>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</si>
  <si>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</si>
  <si>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</si>
  <si>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</si>
  <si>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</si>
  <si>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</si>
  <si>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</si>
  <si>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</si>
  <si>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</si>
  <si>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</si>
  <si>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</si>
  <si>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</si>
  <si>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</si>
  <si>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</si>
  <si>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</si>
  <si>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</si>
  <si>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</si>
  <si>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</si>
  <si>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</si>
  <si>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</si>
  <si>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</si>
  <si>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</si>
  <si>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</si>
  <si>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</si>
  <si>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</si>
  <si>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</si>
  <si>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</si>
  <si>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</si>
  <si>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</si>
  <si>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</si>
  <si>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</si>
  <si>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</si>
  <si>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</si>
  <si>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</si>
  <si>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</si>
  <si>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</si>
  <si>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</si>
  <si>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</si>
  <si>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</si>
  <si>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</si>
  <si>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</si>
  <si>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</si>
  <si>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</si>
  <si>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</si>
  <si>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</si>
  <si>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</si>
  <si>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</si>
  <si>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</si>
  <si>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</si>
  <si>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</si>
  <si>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</si>
  <si>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</si>
  <si>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</si>
  <si>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</si>
  <si>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</si>
  <si>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</si>
  <si>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</si>
  <si>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</si>
  <si>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</si>
  <si>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</si>
  <si>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</si>
  <si>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</si>
  <si>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</si>
  <si>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</si>
  <si>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</si>
  <si>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</si>
  <si>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</si>
  <si>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</si>
  <si>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</si>
  <si>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</si>
  <si>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</si>
  <si>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</si>
  <si>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</si>
  <si>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</si>
  <si>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</si>
  <si>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</si>
  <si>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</si>
  <si>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</si>
  <si>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</si>
  <si>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</si>
  <si>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</si>
  <si>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</si>
  <si>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</si>
  <si>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</si>
  <si>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</si>
  <si>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</si>
  <si>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</si>
  <si>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</si>
  <si>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</si>
  <si>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</si>
  <si>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</si>
  <si>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</si>
  <si>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</si>
  <si>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</si>
  <si>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</si>
  <si>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</si>
  <si>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</si>
  <si>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</si>
  <si>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</si>
  <si>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</si>
  <si>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</si>
  <si>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</si>
  <si>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</si>
  <si>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</si>
  <si>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</si>
  <si>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</si>
  <si>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</si>
  <si>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</si>
  <si>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</si>
  <si>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</si>
  <si>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</si>
  <si>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</si>
  <si>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</si>
  <si>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</si>
  <si>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</si>
  <si>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</si>
  <si>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</si>
  <si>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</si>
  <si>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</si>
  <si>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</si>
  <si>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</si>
  <si>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</si>
  <si>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</si>
  <si>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</si>
  <si>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</si>
  <si>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</si>
  <si>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</si>
  <si>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</si>
  <si>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</si>
  <si>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</si>
  <si>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</si>
  <si>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</si>
  <si>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</si>
  <si>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</si>
  <si>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</si>
  <si>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</si>
  <si>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</si>
  <si>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</si>
  <si>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</si>
  <si>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</si>
  <si>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</si>
  <si>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</si>
  <si>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</si>
  <si>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</si>
  <si>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</si>
  <si>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</si>
  <si>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</si>
  <si>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</si>
  <si>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</si>
  <si>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</si>
  <si>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</si>
  <si>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</si>
  <si>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</si>
  <si>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</si>
  <si>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</si>
  <si>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</si>
  <si>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</si>
  <si>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</si>
  <si>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</si>
  <si>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</si>
  <si>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</si>
  <si>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</si>
  <si>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</si>
  <si>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</si>
  <si>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</si>
  <si>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</si>
  <si>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</si>
  <si>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</si>
  <si>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</si>
  <si>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</si>
  <si>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</si>
  <si>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</si>
  <si>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</si>
  <si>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</si>
  <si>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</si>
  <si>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</si>
  <si>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</si>
  <si>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</si>
  <si>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</si>
  <si>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</si>
  <si>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</si>
  <si>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</si>
  <si>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</si>
  <si>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</si>
  <si>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</si>
  <si>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</si>
  <si>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</si>
  <si>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</si>
  <si>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</si>
  <si>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</si>
  <si>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</si>
  <si>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</si>
  <si>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</si>
  <si>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</si>
  <si>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</si>
  <si>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</si>
  <si>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</si>
  <si>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</si>
  <si>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</si>
  <si>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</si>
  <si>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</si>
  <si>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</si>
  <si>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</si>
  <si>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</si>
  <si>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</si>
  <si>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</si>
  <si>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</si>
  <si>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</si>
  <si>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</si>
  <si>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</si>
  <si>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</si>
  <si>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</si>
  <si>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</si>
  <si>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</si>
  <si>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</si>
  <si>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</si>
  <si>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</si>
  <si>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</si>
  <si>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</si>
  <si>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</si>
  <si>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</si>
  <si>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</si>
  <si>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</si>
  <si>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</si>
  <si>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</si>
  <si>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</si>
  <si>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</si>
  <si>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</si>
  <si>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</si>
  <si>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</si>
  <si>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</si>
  <si>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</si>
  <si>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</si>
  <si>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</si>
  <si>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</si>
  <si>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</si>
  <si>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</si>
  <si>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</si>
  <si>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</si>
  <si>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</si>
  <si>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</si>
  <si>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</si>
  <si>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</si>
  <si>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</si>
  <si>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</si>
  <si>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</si>
  <si>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</si>
  <si>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</si>
  <si>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</si>
  <si>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</si>
  <si>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</si>
  <si>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</si>
  <si>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</si>
  <si>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</si>
  <si>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</si>
  <si>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</si>
  <si>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</si>
  <si>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</si>
  <si>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</si>
  <si>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</si>
  <si>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</si>
  <si>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</si>
  <si>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</si>
  <si>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</si>
  <si>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</si>
  <si>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</si>
  <si>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</si>
  <si>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</si>
  <si>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</si>
  <si>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</si>
  <si>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</si>
  <si>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</si>
  <si>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</si>
  <si>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</si>
  <si>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</si>
  <si>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</si>
  <si>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</si>
  <si>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</si>
  <si>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</si>
  <si>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</si>
  <si>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</si>
  <si>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</si>
  <si>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</si>
  <si>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</si>
  <si>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</si>
  <si>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</si>
  <si>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</si>
  <si>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</si>
  <si>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</si>
  <si>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</si>
  <si>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</si>
  <si>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</si>
  <si>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</si>
  <si>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</si>
  <si>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</si>
  <si>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</si>
  <si>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</si>
  <si>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</si>
  <si>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</si>
  <si>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</si>
  <si>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</si>
  <si>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</si>
  <si>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</si>
  <si>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</si>
  <si>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</si>
  <si>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</si>
  <si>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</si>
  <si>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</si>
  <si>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</si>
  <si>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</si>
  <si>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</si>
  <si>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</si>
  <si>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</si>
  <si>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</si>
  <si>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</si>
  <si>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</si>
  <si>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</si>
  <si>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</si>
  <si>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</si>
  <si>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</si>
  <si>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</si>
  <si>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</si>
  <si>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</si>
  <si>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</si>
  <si>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</si>
  <si>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</si>
  <si>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</si>
  <si>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</si>
  <si>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</si>
  <si>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</si>
  <si>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</si>
  <si>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</si>
  <si>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</si>
  <si>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</si>
  <si>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</si>
  <si>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</si>
  <si>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</si>
  <si>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</si>
  <si>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</si>
  <si>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</si>
  <si>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</si>
  <si>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</si>
  <si>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</si>
  <si>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</si>
  <si>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</si>
  <si>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</si>
  <si>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</si>
  <si>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</si>
  <si>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</si>
  <si>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</si>
  <si>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</si>
  <si>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</si>
  <si>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</si>
  <si>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</si>
  <si>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</si>
  <si>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</si>
  <si>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</si>
  <si>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</si>
  <si>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</si>
  <si>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</si>
  <si>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</si>
  <si>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</si>
  <si>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</si>
  <si>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</si>
  <si>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</si>
  <si>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</si>
  <si>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</si>
  <si>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</si>
  <si>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</si>
  <si>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</si>
  <si>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</si>
  <si>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</si>
  <si>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</si>
  <si>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</si>
  <si>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</si>
  <si>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</si>
  <si>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</si>
  <si>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</si>
  <si>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</si>
  <si>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</si>
  <si>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</si>
  <si>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</si>
  <si>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</si>
  <si>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</si>
  <si>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</si>
  <si>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</si>
  <si>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</si>
  <si>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</si>
  <si>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</si>
  <si>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</si>
  <si>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</si>
  <si>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</si>
  <si>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</si>
  <si>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</si>
  <si>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</si>
  <si>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</si>
  <si>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</si>
  <si>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</si>
  <si>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</si>
  <si>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</si>
  <si>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</si>
  <si>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</si>
  <si>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</si>
  <si>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</si>
  <si>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</si>
  <si>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</si>
  <si>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</si>
  <si>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</si>
  <si>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</si>
  <si>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</si>
  <si>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</si>
  <si>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</si>
  <si>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</si>
  <si>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</si>
  <si>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</si>
  <si>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</si>
  <si>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</si>
  <si>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</si>
  <si>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</si>
  <si>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</si>
  <si>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</si>
  <si>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</si>
  <si>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</si>
  <si>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</si>
  <si>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</si>
  <si>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</si>
  <si>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</si>
  <si>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</si>
  <si>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</si>
  <si>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</si>
  <si>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</si>
  <si>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</si>
  <si>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</si>
  <si>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</si>
  <si>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</si>
  <si>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</si>
  <si>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</si>
  <si>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</si>
  <si>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</si>
  <si>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</si>
  <si>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</si>
  <si>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</si>
  <si>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</si>
  <si>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</si>
  <si>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</si>
  <si>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</si>
  <si>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</si>
  <si>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</si>
  <si>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</si>
  <si>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</si>
  <si>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</si>
  <si>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</si>
  <si>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</si>
  <si>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</si>
  <si>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</si>
  <si>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</si>
  <si>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</si>
  <si>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</si>
  <si>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</si>
  <si>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</si>
  <si>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</si>
  <si>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</si>
  <si>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</si>
  <si>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</si>
  <si>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</si>
  <si>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</si>
  <si>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</si>
  <si>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</si>
  <si>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</si>
  <si>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</si>
  <si>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</si>
  <si>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</si>
  <si>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</si>
  <si>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</si>
  <si>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</si>
  <si>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</si>
  <si>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</si>
  <si>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</si>
  <si>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</si>
  <si>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</si>
  <si>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</si>
  <si>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</si>
  <si>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</si>
  <si>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</si>
  <si>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</si>
  <si>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</si>
  <si>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</si>
  <si>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</si>
  <si>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</si>
  <si>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</si>
  <si>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</si>
  <si>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</si>
  <si>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</si>
  <si>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</si>
  <si>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</si>
  <si>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</si>
  <si>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</si>
  <si>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</si>
  <si>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</si>
  <si>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</si>
  <si>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</si>
  <si>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</si>
  <si>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</si>
  <si>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</si>
  <si>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</si>
  <si>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</si>
  <si>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</si>
  <si>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</si>
  <si>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</si>
  <si>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</si>
  <si>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</si>
  <si>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</si>
  <si>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</si>
  <si>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</si>
  <si>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</si>
  <si>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</si>
  <si>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</si>
  <si>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</si>
  <si>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</si>
  <si>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</si>
  <si>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</si>
  <si>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</si>
  <si>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</si>
  <si>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</si>
  <si>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</si>
  <si>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</si>
  <si>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</si>
  <si>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</si>
  <si>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</si>
  <si>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</si>
  <si>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</si>
  <si>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</si>
  <si>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</si>
  <si>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</si>
  <si>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</si>
  <si>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</si>
  <si>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</si>
  <si>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</si>
  <si>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</si>
  <si>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</si>
  <si>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</si>
  <si>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</si>
  <si>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</si>
  <si>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</si>
  <si>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</si>
  <si>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</si>
  <si>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</si>
  <si>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</si>
  <si>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</si>
  <si>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</si>
  <si>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</si>
  <si>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</si>
  <si>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</si>
  <si>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</si>
  <si>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</si>
  <si>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</si>
  <si>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</si>
  <si>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</si>
  <si>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</si>
  <si>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</si>
  <si>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</si>
  <si>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</si>
  <si>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</si>
  <si>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</si>
  <si>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</si>
  <si>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</si>
  <si>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</si>
  <si>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</si>
  <si>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</si>
  <si>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</si>
  <si>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</si>
  <si>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</si>
  <si>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</si>
  <si>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</si>
  <si>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</si>
  <si>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</si>
  <si>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</si>
  <si>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</si>
  <si>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</si>
  <si>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</si>
  <si>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</si>
  <si>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</si>
  <si>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</si>
  <si>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</si>
  <si>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</si>
  <si>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</si>
  <si>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</si>
  <si>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</si>
  <si>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</si>
  <si>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</si>
  <si>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</si>
  <si>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</si>
  <si>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</si>
  <si>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</si>
  <si>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</si>
  <si>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</si>
  <si>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</si>
  <si>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</si>
  <si>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</si>
  <si>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</si>
  <si>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</si>
  <si>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</si>
  <si>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</si>
  <si>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</si>
  <si>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</si>
  <si>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</si>
  <si>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</si>
  <si>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</si>
  <si>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</si>
  <si>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</si>
  <si>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</si>
  <si>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</si>
  <si>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</si>
  <si>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</si>
  <si>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</si>
  <si>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</si>
  <si>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</si>
  <si>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</si>
  <si>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</si>
  <si>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</si>
  <si>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</si>
  <si>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</si>
  <si>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</si>
  <si>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</si>
  <si>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</si>
  <si>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</si>
  <si>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</si>
  <si>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</si>
  <si>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</si>
  <si>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</si>
  <si>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</si>
  <si>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</si>
  <si>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</si>
  <si>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</si>
  <si>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</si>
  <si>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</si>
  <si>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</si>
  <si>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</si>
  <si>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</si>
  <si>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</si>
  <si>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</si>
  <si>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</si>
  <si>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</si>
  <si>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</si>
  <si>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</si>
  <si>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</si>
  <si>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</si>
  <si>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</si>
  <si>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</si>
  <si>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</si>
  <si>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</si>
  <si>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</si>
  <si>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</si>
  <si>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</si>
  <si>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</si>
  <si>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</si>
  <si>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</si>
  <si>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</si>
  <si>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</si>
  <si>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</si>
  <si>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</si>
  <si>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</si>
  <si>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</si>
  <si>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</si>
  <si>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</si>
  <si>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</si>
  <si>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</si>
  <si>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</si>
  <si>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</si>
  <si>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</si>
  <si>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</si>
  <si>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</si>
  <si>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</si>
  <si>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</si>
  <si>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</si>
  <si>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</si>
  <si>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</si>
  <si>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</si>
  <si>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</si>
  <si>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</si>
  <si>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</si>
  <si>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</si>
  <si>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</si>
  <si>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</si>
  <si>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</si>
  <si>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</si>
  <si>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</si>
  <si>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</si>
  <si>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</si>
  <si>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</si>
  <si>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</si>
  <si>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</si>
  <si>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</si>
  <si>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</si>
  <si>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</si>
  <si>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</si>
  <si>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</si>
  <si>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</si>
  <si>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</si>
  <si>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</si>
  <si>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</si>
  <si>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</si>
  <si>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</si>
  <si>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</si>
  <si>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</si>
  <si>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</si>
  <si>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</si>
  <si>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</si>
  <si>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</si>
  <si>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</si>
  <si>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</si>
  <si>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</si>
  <si>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</si>
  <si>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</si>
  <si>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</si>
  <si>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</si>
  <si>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</si>
  <si>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</si>
  <si>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</si>
  <si>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</si>
  <si>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</si>
  <si>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</si>
  <si>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</si>
  <si>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</si>
  <si>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</si>
  <si>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</si>
  <si>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</si>
  <si>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</si>
  <si>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</si>
  <si>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</si>
  <si>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</si>
  <si>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</si>
  <si>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</si>
  <si>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</si>
  <si>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</si>
  <si>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</si>
  <si>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</si>
  <si>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</si>
  <si>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</si>
  <si>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</si>
  <si>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</si>
  <si>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</si>
  <si>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</si>
  <si>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</si>
  <si>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</si>
  <si>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</si>
  <si>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</si>
  <si>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</si>
  <si>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</si>
  <si>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</si>
  <si>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</si>
  <si>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</si>
  <si>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</si>
  <si>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</si>
  <si>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</si>
  <si>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</si>
  <si>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</si>
  <si>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</si>
  <si>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</si>
  <si>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</si>
  <si>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</si>
  <si>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</si>
  <si>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</si>
  <si>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</si>
  <si>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</si>
  <si>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</si>
  <si>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</si>
  <si>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</si>
  <si>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</si>
  <si>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</si>
  <si>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</si>
  <si>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</si>
  <si>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</si>
  <si>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</si>
  <si>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</si>
  <si>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</si>
  <si>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</si>
  <si>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</si>
  <si>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</si>
  <si>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</si>
  <si>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</si>
  <si>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</si>
  <si>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</si>
  <si>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</si>
  <si>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</si>
  <si>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</si>
  <si>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</si>
  <si>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</si>
  <si>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</si>
  <si>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</si>
  <si>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</si>
  <si>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</si>
  <si>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</si>
  <si>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</si>
  <si>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</si>
  <si>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</si>
  <si>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</si>
  <si>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</si>
  <si>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</si>
  <si>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</si>
  <si>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</si>
  <si>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</si>
  <si>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</si>
  <si>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</si>
  <si>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</si>
  <si>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</si>
  <si>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</si>
  <si>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</si>
  <si>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</si>
  <si>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</si>
  <si>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</si>
  <si>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</si>
  <si>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</si>
  <si>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</si>
  <si>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</si>
  <si>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</si>
  <si>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</si>
  <si>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</si>
  <si>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</si>
  <si>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</si>
  <si>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</si>
  <si>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</si>
  <si>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</si>
  <si>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</si>
  <si>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</si>
  <si>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</si>
  <si>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</si>
  <si>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</si>
  <si>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</si>
  <si>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</si>
  <si>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</si>
  <si>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</si>
  <si>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</si>
  <si>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</si>
  <si>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</si>
  <si>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</si>
  <si>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</si>
  <si>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</si>
  <si>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</si>
  <si>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</si>
  <si>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</si>
  <si>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</si>
  <si>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</si>
  <si>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</si>
  <si>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</si>
  <si>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</si>
  <si>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</si>
  <si>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</si>
  <si>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</si>
  <si>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</si>
  <si>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</si>
  <si>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</si>
  <si>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</si>
  <si>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</si>
  <si>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</si>
  <si>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</si>
  <si>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</si>
  <si>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</si>
  <si>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</si>
  <si>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</si>
  <si>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</si>
  <si>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</si>
  <si>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</si>
  <si>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</si>
  <si>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</si>
  <si>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</si>
  <si>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</si>
  <si>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</si>
  <si>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</si>
  <si>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</si>
  <si>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</si>
  <si>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</si>
  <si>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</si>
  <si>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</si>
  <si>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</si>
  <si>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</si>
  <si>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</si>
  <si>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</si>
  <si>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</si>
  <si>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</si>
  <si>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</si>
  <si>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</si>
  <si>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</si>
  <si>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</si>
  <si>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</si>
  <si>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</si>
  <si>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</si>
  <si>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</si>
  <si>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</si>
  <si>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</si>
  <si>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</si>
  <si>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</si>
  <si>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</si>
  <si>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</si>
  <si>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</si>
  <si>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</si>
  <si>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</si>
  <si>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</si>
  <si>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</si>
  <si>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</si>
  <si>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</si>
  <si>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</si>
  <si>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</si>
  <si>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</si>
  <si>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</si>
  <si>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</si>
  <si>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</si>
  <si>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</si>
  <si>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</si>
  <si>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</si>
  <si>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</si>
  <si>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</si>
  <si>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</si>
  <si>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</si>
  <si>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</si>
  <si>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</si>
  <si>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</si>
  <si>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</si>
  <si>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</si>
  <si>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</si>
  <si>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</si>
  <si>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</si>
  <si>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</si>
  <si>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</si>
  <si>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</si>
  <si>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</si>
  <si>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</si>
  <si>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</si>
  <si>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</si>
  <si>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</si>
  <si>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</si>
  <si>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</si>
  <si>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</si>
  <si>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</si>
  <si>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</si>
  <si>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</si>
  <si>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</si>
  <si>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</si>
  <si>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</si>
  <si>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</si>
  <si>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</si>
  <si>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</si>
  <si>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</si>
  <si>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</si>
  <si>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</si>
  <si>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</si>
  <si>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</si>
  <si>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</si>
  <si>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</si>
  <si>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</si>
  <si>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</si>
  <si>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</si>
  <si>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</si>
  <si>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</si>
  <si>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</si>
  <si>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</si>
  <si>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</si>
  <si>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</si>
  <si>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</si>
  <si>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</si>
  <si>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</si>
  <si>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</si>
  <si>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</si>
  <si>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</si>
  <si>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</si>
  <si>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</si>
  <si>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</si>
  <si>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</si>
  <si>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</si>
  <si>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</si>
  <si>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</si>
  <si>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</si>
  <si>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</si>
  <si>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</si>
  <si>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</si>
  <si>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</si>
  <si>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</si>
  <si>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</si>
  <si>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</si>
  <si>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</si>
  <si>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</si>
  <si>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</si>
  <si>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</si>
  <si>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</si>
  <si>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</si>
  <si>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</si>
  <si>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</si>
  <si>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</si>
  <si>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</si>
  <si>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</si>
  <si>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</si>
  <si>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</si>
  <si>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</si>
  <si>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</si>
  <si>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</si>
  <si>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</si>
  <si>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</si>
  <si>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</si>
  <si>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</si>
  <si>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</si>
  <si>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</si>
  <si>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</si>
  <si>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</si>
  <si>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</si>
  <si>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</si>
  <si>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</si>
  <si>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</si>
  <si>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</si>
  <si>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</si>
  <si>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</si>
  <si>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</si>
  <si>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</si>
  <si>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</si>
  <si>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</si>
  <si>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</si>
  <si>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</si>
  <si>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</si>
  <si>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</si>
  <si>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</si>
  <si>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</si>
  <si>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</si>
  <si>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</si>
  <si>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</si>
  <si>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</si>
  <si>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</si>
  <si>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</si>
  <si>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</si>
  <si>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</si>
  <si>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</si>
  <si>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</si>
  <si>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</si>
  <si>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</si>
  <si>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</si>
  <si>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</si>
  <si>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</si>
  <si>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</si>
  <si>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</si>
  <si>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</si>
  <si>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</si>
  <si>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</si>
  <si>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</si>
  <si>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</si>
  <si>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</si>
  <si>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</si>
  <si>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</si>
  <si>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</si>
  <si>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</si>
  <si>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</si>
  <si>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</si>
  <si>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</si>
  <si>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</si>
  <si>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</si>
  <si>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</si>
  <si>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</si>
  <si>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</si>
  <si>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</si>
  <si>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</si>
  <si>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</si>
  <si>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</si>
  <si>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</si>
  <si>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</si>
  <si>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</si>
  <si>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</si>
  <si>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</si>
  <si>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</si>
  <si>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</si>
  <si>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</si>
  <si>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</si>
  <si>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</si>
  <si>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</si>
  <si>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</si>
  <si>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</si>
  <si>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</si>
  <si>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</si>
  <si>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</si>
  <si>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</si>
  <si>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</si>
  <si>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</si>
  <si>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</si>
  <si>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</si>
  <si>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</si>
  <si>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</si>
  <si>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</si>
  <si>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</si>
  <si>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</si>
  <si>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</si>
  <si>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</si>
  <si>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</si>
  <si>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</si>
  <si>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</si>
  <si>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</si>
  <si>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</si>
  <si>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</si>
  <si>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</si>
  <si>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</si>
  <si>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</si>
  <si>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</si>
  <si>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</si>
  <si>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</si>
  <si>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</si>
  <si>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</si>
  <si>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</si>
  <si>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</si>
  <si>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</si>
  <si>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</si>
  <si>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</si>
  <si>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</si>
  <si>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</si>
  <si>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</si>
  <si>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</si>
  <si>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</si>
  <si>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</si>
  <si>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</si>
  <si>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</si>
  <si>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</si>
  <si>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</si>
  <si>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</si>
  <si>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</si>
  <si>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</si>
  <si>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</si>
  <si>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</si>
  <si>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</si>
  <si>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</si>
  <si>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</si>
  <si>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</si>
  <si>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</si>
  <si>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</si>
  <si>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</si>
  <si>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</si>
  <si>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</si>
  <si>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</si>
  <si>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</si>
  <si>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</si>
  <si>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</si>
  <si>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</si>
  <si>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</si>
  <si>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</si>
  <si>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</si>
  <si>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</si>
  <si>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</si>
  <si>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</si>
  <si>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</si>
  <si>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</si>
  <si>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</si>
  <si>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</si>
  <si>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</si>
  <si>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</si>
  <si>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</si>
  <si>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</si>
  <si>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</si>
  <si>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</si>
  <si>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</si>
  <si>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</si>
  <si>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</si>
  <si>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</si>
  <si>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</si>
  <si>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</si>
  <si>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</si>
  <si>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</si>
  <si>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</si>
  <si>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</si>
  <si>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</si>
  <si>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</si>
  <si>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</si>
  <si>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</si>
  <si>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</si>
  <si>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</si>
  <si>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</si>
  <si>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</si>
  <si>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</si>
  <si>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</si>
  <si>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</si>
  <si>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</si>
  <si>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</si>
  <si>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</si>
  <si>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</si>
  <si>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</si>
  <si>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</si>
  <si>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</si>
  <si>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</si>
  <si>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</si>
  <si>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</si>
  <si>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</si>
  <si>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</si>
  <si>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</si>
  <si>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</si>
  <si>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</si>
  <si>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</si>
  <si>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</si>
  <si>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</si>
  <si>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</si>
  <si>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</si>
  <si>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</si>
  <si>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</si>
  <si>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</si>
  <si>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</si>
  <si>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</si>
  <si>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</si>
  <si>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</si>
  <si>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</si>
  <si>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</si>
  <si>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</si>
  <si>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</si>
  <si>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</si>
  <si>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</si>
  <si>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</si>
  <si>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</si>
  <si>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</si>
  <si>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</si>
  <si>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</si>
  <si>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</si>
  <si>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</si>
  <si>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</si>
  <si>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</si>
  <si>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</si>
  <si>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</si>
  <si>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</si>
  <si>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</si>
  <si>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</si>
  <si>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</si>
  <si>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</si>
  <si>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</si>
  <si>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</si>
  <si>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</si>
  <si>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</si>
  <si>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</si>
  <si>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</si>
  <si>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</si>
  <si>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</si>
  <si>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</si>
  <si>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</si>
  <si>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</si>
  <si>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</si>
  <si>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</si>
  <si>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</si>
  <si>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</si>
  <si>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</si>
  <si>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</si>
  <si>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</si>
  <si>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</si>
  <si>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</si>
  <si>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</si>
  <si>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</si>
  <si>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</si>
  <si>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</si>
  <si>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</si>
  <si>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</si>
  <si>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</si>
  <si>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</si>
  <si>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</si>
  <si>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</si>
  <si>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</si>
  <si>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</si>
  <si>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</si>
  <si>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</si>
  <si>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</si>
  <si>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</si>
  <si>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</si>
  <si>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</si>
  <si>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</si>
  <si>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</si>
  <si>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</si>
  <si>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</si>
  <si>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</si>
  <si>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</si>
  <si>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</si>
  <si>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</si>
  <si>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</si>
  <si>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</si>
  <si>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</si>
  <si>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</si>
  <si>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</si>
  <si>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</si>
  <si>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</si>
  <si>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</si>
  <si>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</si>
  <si>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</si>
  <si>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</si>
  <si>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</si>
  <si>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</si>
  <si>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</si>
  <si>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</si>
  <si>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</si>
  <si>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</si>
  <si>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</si>
  <si>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</si>
  <si>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</si>
  <si>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</si>
  <si>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</si>
  <si>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</si>
  <si>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</si>
  <si>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</si>
  <si>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</si>
  <si>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</si>
  <si>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</si>
  <si>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</si>
  <si>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</si>
  <si>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</si>
  <si>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</si>
  <si>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</si>
  <si>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</si>
  <si>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</si>
  <si>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</si>
  <si>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</si>
  <si>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</si>
  <si>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</si>
  <si>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</si>
  <si>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</si>
  <si>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</si>
  <si>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</si>
  <si>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</si>
  <si>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</si>
  <si>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</si>
  <si>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</si>
  <si>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</si>
  <si>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</si>
  <si>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</si>
  <si>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</si>
  <si>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</si>
  <si>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</si>
  <si>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</si>
  <si>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</si>
  <si>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</si>
  <si>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</si>
  <si>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</si>
  <si>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</si>
  <si>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</si>
  <si>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</si>
  <si>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</si>
  <si>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</si>
  <si>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</si>
  <si>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</si>
  <si>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</si>
  <si>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</si>
  <si>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</si>
  <si>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</si>
  <si>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</si>
  <si>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</si>
  <si>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</si>
  <si>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</si>
  <si>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</si>
  <si>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</si>
  <si>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</si>
  <si>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</si>
  <si>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</si>
  <si>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</si>
  <si>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</si>
  <si>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</si>
  <si>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</si>
  <si>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</si>
  <si>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</si>
  <si>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</si>
  <si>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</si>
  <si>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</si>
  <si>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</si>
  <si>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</si>
  <si>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</si>
  <si>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</si>
  <si>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</si>
  <si>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</si>
  <si>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</si>
  <si>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</si>
  <si>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</si>
  <si>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</si>
  <si>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</si>
  <si>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</si>
  <si>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</si>
  <si>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</si>
  <si>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</si>
  <si>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</si>
  <si>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</si>
  <si>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</si>
  <si>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</si>
  <si>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</si>
  <si>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</si>
  <si>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</si>
  <si>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</si>
  <si>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</si>
  <si>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</si>
  <si>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</si>
  <si>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</si>
  <si>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</si>
  <si>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</si>
  <si>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</si>
  <si>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</si>
  <si>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</si>
  <si>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</si>
  <si>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</si>
  <si>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</si>
  <si>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</si>
  <si>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</si>
  <si>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</si>
  <si>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</si>
  <si>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</si>
  <si>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</si>
  <si>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</si>
  <si>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</si>
  <si>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</si>
  <si>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</si>
  <si>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</si>
  <si>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</si>
  <si>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</si>
  <si>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</si>
  <si>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</si>
  <si>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</si>
  <si>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</si>
  <si>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</si>
  <si>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</si>
  <si>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</si>
  <si>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</si>
  <si>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</si>
  <si>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</si>
  <si>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</si>
  <si>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</si>
  <si>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</si>
  <si>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</si>
  <si>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</si>
  <si>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</si>
  <si>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</si>
  <si>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</si>
  <si>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</si>
  <si>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</si>
  <si>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</si>
  <si>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</si>
  <si>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</si>
  <si>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</si>
  <si>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</si>
  <si>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</si>
  <si>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</si>
  <si>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</si>
  <si>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</si>
  <si>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</si>
  <si>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</si>
  <si>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</si>
  <si>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</si>
  <si>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</si>
  <si>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</si>
  <si>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</si>
  <si>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</si>
  <si>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</si>
  <si>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</si>
  <si>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</si>
  <si>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</si>
  <si>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</si>
  <si>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</si>
  <si>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</si>
  <si>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</si>
  <si>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</si>
  <si>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</si>
  <si>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</si>
  <si>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</si>
  <si>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</si>
  <si>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</si>
  <si>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</si>
  <si>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</si>
  <si>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</si>
  <si>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</si>
  <si>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</si>
  <si>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</si>
  <si>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</si>
  <si>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</si>
  <si>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</si>
  <si>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</si>
  <si>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</si>
  <si>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</si>
  <si>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</si>
  <si>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</si>
  <si>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</si>
  <si>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</si>
  <si>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</si>
  <si>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</si>
  <si>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</si>
  <si>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</si>
  <si>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</si>
  <si>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</si>
  <si>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</si>
  <si>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</si>
  <si>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</si>
  <si>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</si>
  <si>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</si>
  <si>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</si>
  <si>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</si>
  <si>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</si>
  <si>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</si>
  <si>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</si>
  <si>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</si>
  <si>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</si>
  <si>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</si>
  <si>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</si>
  <si>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</si>
  <si>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</si>
  <si>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</si>
  <si>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</si>
  <si>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</si>
  <si>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</si>
  <si>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</si>
  <si>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</si>
  <si>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</si>
  <si>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</si>
  <si>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</si>
  <si>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</si>
  <si>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</si>
  <si>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</si>
  <si>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</si>
  <si>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</si>
  <si>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</si>
  <si>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</si>
  <si>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</si>
  <si>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</si>
  <si>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</si>
  <si>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</si>
  <si>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</si>
  <si>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</si>
  <si>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</si>
  <si>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</si>
  <si>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</si>
  <si>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</si>
  <si>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</si>
  <si>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</si>
  <si>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</si>
  <si>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</si>
  <si>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</si>
  <si>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</si>
  <si>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</si>
  <si>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</si>
  <si>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</si>
  <si>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</si>
  <si>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</si>
  <si>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</si>
  <si>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</si>
  <si>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</si>
  <si>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</si>
  <si>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</si>
  <si>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</si>
  <si>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</si>
  <si>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</si>
  <si>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</si>
  <si>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</si>
  <si>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</si>
  <si>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</si>
  <si>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</si>
  <si>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</si>
  <si>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</si>
  <si>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</si>
  <si>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</si>
  <si>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</si>
  <si>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</si>
  <si>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</si>
  <si>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</si>
  <si>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</si>
  <si>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</si>
  <si>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</si>
  <si>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</si>
  <si>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</si>
  <si>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</si>
  <si>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</si>
  <si>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</si>
  <si>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</si>
  <si>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</si>
  <si>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</si>
  <si>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</si>
  <si>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</si>
  <si>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</si>
  <si>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</si>
  <si>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</si>
  <si>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</si>
  <si>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</si>
  <si>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</si>
  <si>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</si>
  <si>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</si>
  <si>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</si>
  <si>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</si>
  <si>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</si>
  <si>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</si>
  <si>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</si>
  <si>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</si>
  <si>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</si>
  <si>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</si>
  <si>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</si>
  <si>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</si>
  <si>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</si>
  <si>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</si>
  <si>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</si>
  <si>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</si>
  <si>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</si>
  <si>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</si>
  <si>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</si>
  <si>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</si>
  <si>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</si>
  <si>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</si>
  <si>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</si>
  <si>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</si>
  <si>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</si>
  <si>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</si>
  <si>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</si>
  <si>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</si>
  <si>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</si>
  <si>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</si>
  <si>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</si>
  <si>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</si>
  <si>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</si>
  <si>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</si>
  <si>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</si>
  <si>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</si>
  <si>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</si>
  <si>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</si>
  <si>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</si>
  <si>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</si>
  <si>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</si>
  <si>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</si>
  <si>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</si>
  <si>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</si>
  <si>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</si>
  <si>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</si>
  <si>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</si>
  <si>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</si>
  <si>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</si>
  <si>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</si>
  <si>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</si>
  <si>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</si>
  <si>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</si>
  <si>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</si>
  <si>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</si>
  <si>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</si>
  <si>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</si>
  <si>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</si>
  <si>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</si>
  <si>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</si>
  <si>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</si>
  <si>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</si>
  <si>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</si>
  <si>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</si>
  <si>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</si>
  <si>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</si>
  <si>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</si>
  <si>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</si>
  <si>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</si>
  <si>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</si>
  <si>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</si>
  <si>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</si>
  <si>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</si>
  <si>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</si>
  <si>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</si>
  <si>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</si>
  <si>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</si>
  <si>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</si>
  <si>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</si>
  <si>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</si>
  <si>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</si>
  <si>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</si>
  <si>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</si>
  <si>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</si>
  <si>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</si>
  <si>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</si>
  <si>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</si>
  <si>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</si>
  <si>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</si>
  <si>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</si>
  <si>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</si>
  <si>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</si>
  <si>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</si>
  <si>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</si>
  <si>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</si>
  <si>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</si>
  <si>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</si>
  <si>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</si>
  <si>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</si>
  <si>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</si>
  <si>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</si>
  <si>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</si>
  <si>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</si>
  <si>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</si>
  <si>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</si>
  <si>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</si>
  <si>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</si>
  <si>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</si>
  <si>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</si>
  <si>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</si>
  <si>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</si>
  <si>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</si>
  <si>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</si>
  <si>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</si>
  <si>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</si>
  <si>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</si>
  <si>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</si>
  <si>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</si>
  <si>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</si>
  <si>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</si>
  <si>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</si>
  <si>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</si>
  <si>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</si>
  <si>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</si>
  <si>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</si>
  <si>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</si>
  <si>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</si>
  <si>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</si>
  <si>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</si>
  <si>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</si>
  <si>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</si>
  <si>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</si>
  <si>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</si>
  <si>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</si>
  <si>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</si>
  <si>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</si>
  <si>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</si>
  <si>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</si>
  <si>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</si>
  <si>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</si>
  <si>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</si>
  <si>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</si>
  <si>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</si>
  <si>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</si>
  <si>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</si>
  <si>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</si>
  <si>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</si>
  <si>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</si>
  <si>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</si>
  <si>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</si>
  <si>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</si>
  <si>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</si>
  <si>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</si>
  <si>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</si>
  <si>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</si>
  <si>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</si>
  <si>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</si>
  <si>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</si>
  <si>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</si>
  <si>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</si>
  <si>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</si>
  <si>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</si>
  <si>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</si>
  <si>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</si>
  <si>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</si>
  <si>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</si>
  <si>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</si>
  <si>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</si>
  <si>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</si>
  <si>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</si>
  <si>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</si>
  <si>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</si>
  <si>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</si>
  <si>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</si>
  <si>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</si>
  <si>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</si>
  <si>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</si>
  <si>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</si>
  <si>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</si>
  <si>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</si>
  <si>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</si>
  <si>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</si>
  <si>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</si>
  <si>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</si>
  <si>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</si>
  <si>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</si>
  <si>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</si>
  <si>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</si>
  <si>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</si>
  <si>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</si>
  <si>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</si>
  <si>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</si>
  <si>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</si>
  <si>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</si>
  <si>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</si>
  <si>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</si>
  <si>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</si>
  <si>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</si>
  <si>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</si>
  <si>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</si>
  <si>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</si>
  <si>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</si>
  <si>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</si>
  <si>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</si>
  <si>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</si>
  <si>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</si>
  <si>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</si>
  <si>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</si>
  <si>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</si>
  <si>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</si>
  <si>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</si>
  <si>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</si>
  <si>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</si>
  <si>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</si>
  <si>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</si>
  <si>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</si>
  <si>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</si>
  <si>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</si>
  <si>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</si>
  <si>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</si>
  <si>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</si>
  <si>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</si>
  <si>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</si>
  <si>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</si>
  <si>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</si>
  <si>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</si>
  <si>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</si>
  <si>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</si>
  <si>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</si>
  <si>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</si>
  <si>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</si>
  <si>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</si>
  <si>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</si>
  <si>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</si>
  <si>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</si>
  <si>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</si>
  <si>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</si>
  <si>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</si>
  <si>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</si>
  <si>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</si>
  <si>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</si>
  <si>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</si>
  <si>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</si>
  <si>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</si>
  <si>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</si>
  <si>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</si>
  <si>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</si>
  <si>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</si>
  <si>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</si>
  <si>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</si>
  <si>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</si>
  <si>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</si>
  <si>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</si>
  <si>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</si>
  <si>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</si>
  <si>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</si>
  <si>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</si>
  <si>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</si>
  <si>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</si>
  <si>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</si>
  <si>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</si>
  <si>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</si>
  <si>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</si>
  <si>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</si>
  <si>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</si>
  <si>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</si>
  <si>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</si>
  <si>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</si>
  <si>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</si>
  <si>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</si>
  <si>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</si>
  <si>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</si>
  <si>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</si>
  <si>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</si>
  <si>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</si>
  <si>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</si>
  <si>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</si>
  <si>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</si>
  <si>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</si>
  <si>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</si>
  <si>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</si>
  <si>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</si>
  <si>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</si>
  <si>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</si>
  <si>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</si>
  <si>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</si>
  <si>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</si>
  <si>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</si>
  <si>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</si>
  <si>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</si>
  <si>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</si>
  <si>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</si>
  <si>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</si>
  <si>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</si>
  <si>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</si>
  <si>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</si>
  <si>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</si>
  <si>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</si>
  <si>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</si>
  <si>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</si>
  <si>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</si>
  <si>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</si>
  <si>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</si>
  <si>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</si>
  <si>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</si>
  <si>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</si>
  <si>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</si>
  <si>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</si>
  <si>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</si>
  <si>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</si>
  <si>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</si>
  <si>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</si>
  <si>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</si>
  <si>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</si>
  <si>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</si>
  <si>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</si>
  <si>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</si>
  <si>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</si>
  <si>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</si>
  <si>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</si>
  <si>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</si>
  <si>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</si>
  <si>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</si>
  <si>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</si>
  <si>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</si>
  <si>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</si>
  <si>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</si>
  <si>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</si>
  <si>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</si>
  <si>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</si>
  <si>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</si>
  <si>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</si>
  <si>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</si>
  <si>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</si>
  <si>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</si>
  <si>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</si>
  <si>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</si>
  <si>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</si>
  <si>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</si>
  <si>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</si>
  <si>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</si>
  <si>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</si>
  <si>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</si>
  <si>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</si>
  <si>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</si>
  <si>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</si>
  <si>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</si>
  <si>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</si>
  <si>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</si>
  <si>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</si>
  <si>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</si>
  <si>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</si>
  <si>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</si>
  <si>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</si>
  <si>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</si>
  <si>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</si>
  <si>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</si>
  <si>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</si>
  <si>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</si>
  <si>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</si>
  <si>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</si>
  <si>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</si>
  <si>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</si>
  <si>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</si>
  <si>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</si>
  <si>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</si>
  <si>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</si>
  <si>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</si>
  <si>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</si>
  <si>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</si>
  <si>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</si>
  <si>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</si>
  <si>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</si>
  <si>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</si>
  <si>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</si>
  <si>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</si>
  <si>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</si>
  <si>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</si>
  <si>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</si>
  <si>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</si>
  <si>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</si>
  <si>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</si>
  <si>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</si>
  <si>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</si>
  <si>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</si>
  <si>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</si>
  <si>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</si>
  <si>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</si>
  <si>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</si>
  <si>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</si>
  <si>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</si>
  <si>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</si>
  <si>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</si>
  <si>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</si>
  <si>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</si>
  <si>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</si>
  <si>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</si>
  <si>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</si>
  <si>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</si>
  <si>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</si>
  <si>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</si>
  <si>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</si>
  <si>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</si>
  <si>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</si>
  <si>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</si>
  <si>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</si>
  <si>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</si>
  <si>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</si>
  <si>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</si>
  <si>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</si>
  <si>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</si>
  <si>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</si>
  <si>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</si>
  <si>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</si>
  <si>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</si>
  <si>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</si>
  <si>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</si>
  <si>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</si>
  <si>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</si>
  <si>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</si>
  <si>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</si>
  <si>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</si>
  <si>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</si>
  <si>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</si>
  <si>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</si>
  <si>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</si>
  <si>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</si>
  <si>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</si>
  <si>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</si>
  <si>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</si>
  <si>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</si>
  <si>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</si>
  <si>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</si>
  <si>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</si>
  <si>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</si>
  <si>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</si>
  <si>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</si>
  <si>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</si>
  <si>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</si>
  <si>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</si>
  <si>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</si>
  <si>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</si>
  <si>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</si>
  <si>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</si>
  <si>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</si>
  <si>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</si>
  <si>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</si>
  <si>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</si>
  <si>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</si>
  <si>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</si>
  <si>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</si>
  <si>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</si>
  <si>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</si>
  <si>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</si>
  <si>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</si>
  <si>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</si>
  <si>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</si>
  <si>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</si>
  <si>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</si>
  <si>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</si>
  <si>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</si>
  <si>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</si>
  <si>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</si>
  <si>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</si>
  <si>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</si>
  <si>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</si>
  <si>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</si>
  <si>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</si>
  <si>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</si>
  <si>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</si>
  <si>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</si>
  <si>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</si>
  <si>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</si>
  <si>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</si>
  <si>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</si>
  <si>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</si>
  <si>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</si>
  <si>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</si>
  <si>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</si>
  <si>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</si>
  <si>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</si>
  <si>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</si>
  <si>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</si>
  <si>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</si>
  <si>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</si>
  <si>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</si>
  <si>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</si>
  <si>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</si>
  <si>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</si>
  <si>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</si>
  <si>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</si>
  <si>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</si>
  <si>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</si>
  <si>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</si>
  <si>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</si>
  <si>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</si>
  <si>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</si>
  <si>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</si>
  <si>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</si>
  <si>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</si>
  <si>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</si>
  <si>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</si>
  <si>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</si>
  <si>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</si>
  <si>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</si>
  <si>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</si>
  <si>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</si>
  <si>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</si>
  <si>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</si>
  <si>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</si>
  <si>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</si>
  <si>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</si>
  <si>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</si>
  <si>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</si>
  <si>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</si>
  <si>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</si>
  <si>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</si>
  <si>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</si>
  <si>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</si>
  <si>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</si>
  <si>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</si>
  <si>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</si>
  <si>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</si>
  <si>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</si>
  <si>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</si>
  <si>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</si>
  <si>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</si>
  <si>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</si>
  <si>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</si>
  <si>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</si>
  <si>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</si>
  <si>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</si>
  <si>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</si>
  <si>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</si>
  <si>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</si>
  <si>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</si>
  <si>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</si>
  <si>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</si>
  <si>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</si>
  <si>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</si>
  <si>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</si>
  <si>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</si>
  <si>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</si>
  <si>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</si>
  <si>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</si>
  <si>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</si>
  <si>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</si>
  <si>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</si>
  <si>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</si>
  <si>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</si>
  <si>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</si>
  <si>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</si>
  <si>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</si>
  <si>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</si>
  <si>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</si>
  <si>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</si>
  <si>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</si>
  <si>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</si>
  <si>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</si>
  <si>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</si>
  <si>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</si>
  <si>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</si>
  <si>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</si>
  <si>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</si>
  <si>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</si>
  <si>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</si>
  <si>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</si>
  <si>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</si>
  <si>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</si>
  <si>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</si>
  <si>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</si>
  <si>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</si>
  <si>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</si>
  <si>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</si>
  <si>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</si>
  <si>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</si>
  <si>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</si>
  <si>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</si>
  <si>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</si>
  <si>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</si>
  <si>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</si>
  <si>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</si>
  <si>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</si>
  <si>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</si>
  <si>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</si>
  <si>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</si>
  <si>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</si>
  <si>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</si>
  <si>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</si>
  <si>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</si>
  <si>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</si>
  <si>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</si>
  <si>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</si>
  <si>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</si>
  <si>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</si>
  <si>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</si>
  <si>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</si>
  <si>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</si>
  <si>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</si>
  <si>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</si>
  <si>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</si>
  <si>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</si>
  <si>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</si>
  <si>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</si>
  <si>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</si>
  <si>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</si>
  <si>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</si>
  <si>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</si>
  <si>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</si>
  <si>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</si>
  <si>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</si>
  <si>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</si>
  <si>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</si>
  <si>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</si>
  <si>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</si>
  <si>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</si>
  <si>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</si>
  <si>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</si>
  <si>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</si>
  <si>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</si>
  <si>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</si>
  <si>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</si>
  <si>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</si>
  <si>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</si>
  <si>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</si>
  <si>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</si>
  <si>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</si>
  <si>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</si>
  <si>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</si>
  <si>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</si>
  <si>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</si>
  <si>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</si>
  <si>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</si>
  <si>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</si>
  <si>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</si>
  <si>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</si>
  <si>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</si>
  <si>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</si>
  <si>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</si>
  <si>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</si>
  <si>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</si>
  <si>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</si>
  <si>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</si>
  <si>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</si>
  <si>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</si>
  <si>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</si>
  <si>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</si>
  <si>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</si>
  <si>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</si>
  <si>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</si>
  <si>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</si>
  <si>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</si>
  <si>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</si>
  <si>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</si>
  <si>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</si>
  <si>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</si>
  <si>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</si>
  <si>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</si>
  <si>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</si>
  <si>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</si>
  <si>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</si>
  <si>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</si>
  <si>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</si>
  <si>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</si>
  <si>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</si>
  <si>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</si>
  <si>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</si>
  <si>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</si>
  <si>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</si>
  <si>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</si>
  <si>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</si>
  <si>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</si>
  <si>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</si>
  <si>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</si>
  <si>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</si>
  <si>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</si>
  <si>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</si>
  <si>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</si>
  <si>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</si>
  <si>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</si>
  <si>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</si>
  <si>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</si>
  <si>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</si>
  <si>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</si>
  <si>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</si>
  <si>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</si>
  <si>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</si>
  <si>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</si>
  <si>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</si>
  <si>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</si>
  <si>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</si>
  <si>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</si>
  <si>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</si>
  <si>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</si>
  <si>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</si>
  <si>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</si>
  <si>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</si>
  <si>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</si>
  <si>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</si>
  <si>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</si>
  <si>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</si>
  <si>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</si>
  <si>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</si>
  <si>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</si>
  <si>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</si>
  <si>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</si>
  <si>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</si>
  <si>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</si>
  <si>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</si>
  <si>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</si>
  <si>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</si>
  <si>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</si>
  <si>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</si>
  <si>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</si>
  <si>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</si>
  <si>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</si>
  <si>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</si>
  <si>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</si>
  <si>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</si>
  <si>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</si>
  <si>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</si>
  <si>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</si>
  <si>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</si>
  <si>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</si>
  <si>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</si>
  <si>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</si>
  <si>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</si>
  <si>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</si>
  <si>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</si>
  <si>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</si>
  <si>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</si>
  <si>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</si>
  <si>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</si>
  <si>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</si>
  <si>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</si>
  <si>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</si>
  <si>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</si>
  <si>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</si>
  <si>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</si>
  <si>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</si>
  <si>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</si>
  <si>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</si>
  <si>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</si>
  <si>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</si>
  <si>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</si>
  <si>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</si>
  <si>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</si>
  <si>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</si>
  <si>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</si>
  <si>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</si>
  <si>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</si>
  <si>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</si>
  <si>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</si>
  <si>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</si>
  <si>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</si>
  <si>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</si>
  <si>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</si>
  <si>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</si>
  <si>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</si>
  <si>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</si>
  <si>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</si>
  <si>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</si>
  <si>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</si>
  <si>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</si>
  <si>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</si>
  <si>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</si>
  <si>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</si>
  <si>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</si>
  <si>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</si>
  <si>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</si>
  <si>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</si>
  <si>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</si>
  <si>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</si>
  <si>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</si>
  <si>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</si>
  <si>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</si>
  <si>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</si>
  <si>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</si>
  <si>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</si>
  <si>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</si>
  <si>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</si>
  <si>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</si>
  <si>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</si>
  <si>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</si>
  <si>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</si>
  <si>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</si>
  <si>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</si>
  <si>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</si>
  <si>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</si>
  <si>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</si>
  <si>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</si>
  <si>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</si>
  <si>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</si>
  <si>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</si>
  <si>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</si>
  <si>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</si>
  <si>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</si>
  <si>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</si>
  <si>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</si>
  <si>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</si>
  <si>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</si>
  <si>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</si>
  <si>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</si>
  <si>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</si>
  <si>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</si>
  <si>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</si>
  <si>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</si>
  <si>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</si>
  <si>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</si>
  <si>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</si>
  <si>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</si>
  <si>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</si>
  <si>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</si>
  <si>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</si>
  <si>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</si>
  <si>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</si>
  <si>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</si>
  <si>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</si>
  <si>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</si>
  <si>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</si>
  <si>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</si>
  <si>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</si>
  <si>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</si>
  <si>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</si>
  <si>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</si>
  <si>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</si>
  <si>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</si>
  <si>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</si>
  <si>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</si>
  <si>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</si>
  <si>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</si>
  <si>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</si>
  <si>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</si>
  <si>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</si>
  <si>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</si>
  <si>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</si>
  <si>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</si>
  <si>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</si>
  <si>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</si>
  <si>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</si>
  <si>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</si>
  <si>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</si>
  <si>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</si>
  <si>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</si>
  <si>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</si>
  <si>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</si>
  <si>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</si>
  <si>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</si>
  <si>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</si>
  <si>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</si>
  <si>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</si>
  <si>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</si>
  <si>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</si>
  <si>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</si>
  <si>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</si>
  <si>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</si>
  <si>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</si>
  <si>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</si>
  <si>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</si>
  <si>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</si>
  <si>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</si>
  <si>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</si>
  <si>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</si>
  <si>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</si>
  <si>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</si>
  <si>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</si>
  <si>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</si>
  <si>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</si>
  <si>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</si>
  <si>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</si>
  <si>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</si>
  <si>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</si>
  <si>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</si>
  <si>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</si>
  <si>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</si>
  <si>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</si>
  <si>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</si>
  <si>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</si>
  <si>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</si>
  <si>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</si>
  <si>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</si>
  <si>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</si>
  <si>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</si>
  <si>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</si>
  <si>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</si>
  <si>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</si>
  <si>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</si>
  <si>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</si>
  <si>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</si>
  <si>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</si>
  <si>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</si>
  <si>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</si>
  <si>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</si>
  <si>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</si>
  <si>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</si>
  <si>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</si>
  <si>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</si>
  <si>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</si>
  <si>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</si>
  <si>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</si>
  <si>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</si>
  <si>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</si>
  <si>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</si>
  <si>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</si>
  <si>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</si>
  <si>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</si>
  <si>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</si>
  <si>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</si>
  <si>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</si>
  <si>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</si>
  <si>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</si>
  <si>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</si>
  <si>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</si>
  <si>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</si>
  <si>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</si>
  <si>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</si>
  <si>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</si>
  <si>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</si>
  <si>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</si>
  <si>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</si>
  <si>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</si>
  <si>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</si>
  <si>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</si>
  <si>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</si>
  <si>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</si>
  <si>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</si>
  <si>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</si>
  <si>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</si>
  <si>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</si>
  <si>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</si>
  <si>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</si>
  <si>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</si>
  <si>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</si>
  <si>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</si>
  <si>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</si>
  <si>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</si>
  <si>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</si>
  <si>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</si>
  <si>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</si>
  <si>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</si>
  <si>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</si>
  <si>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</si>
  <si>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</si>
  <si>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</si>
  <si>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</si>
  <si>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</si>
  <si>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</si>
  <si>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</si>
  <si>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</si>
  <si>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</si>
  <si>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</si>
  <si>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</si>
  <si>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</si>
  <si>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</si>
  <si>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</si>
  <si>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</si>
  <si>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</si>
  <si>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</si>
  <si>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</si>
  <si>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</si>
  <si>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</si>
  <si>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</si>
  <si>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</si>
  <si>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</si>
  <si>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</si>
  <si>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</si>
  <si>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</si>
  <si>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</si>
  <si>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</si>
  <si>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</si>
  <si>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</si>
  <si>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</si>
  <si>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</si>
  <si>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</si>
  <si>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</si>
  <si>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</si>
  <si>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</si>
  <si>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</si>
  <si>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</si>
  <si>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</si>
  <si>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</si>
  <si>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</si>
  <si>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</si>
  <si>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</si>
  <si>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</si>
  <si>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</si>
  <si>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</si>
  <si>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</si>
  <si>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</si>
  <si>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</si>
  <si>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</si>
  <si>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</si>
  <si>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</si>
  <si>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</si>
  <si>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</si>
  <si>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</si>
  <si>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</si>
  <si>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</si>
  <si>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</si>
  <si>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</si>
  <si>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</si>
  <si>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</si>
  <si>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</si>
  <si>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</si>
  <si>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</si>
  <si>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</si>
  <si>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</si>
  <si>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</si>
  <si>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</si>
  <si>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</si>
  <si>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</si>
  <si>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</si>
  <si>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</si>
  <si>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</si>
  <si>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</si>
  <si>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</si>
  <si>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</si>
  <si>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</si>
  <si>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</si>
  <si>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</si>
  <si>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</si>
  <si>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</si>
  <si>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</si>
  <si>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</si>
  <si>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</si>
  <si>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</si>
  <si>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</si>
  <si>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</si>
  <si>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</si>
  <si>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</si>
  <si>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</si>
  <si>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</si>
  <si>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</si>
  <si>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</si>
  <si>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</si>
  <si>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</si>
  <si>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</si>
  <si>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</si>
  <si>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</si>
  <si>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</si>
  <si>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</si>
  <si>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</si>
  <si>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</si>
  <si>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</si>
  <si>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</si>
  <si>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</si>
  <si>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</si>
  <si>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</si>
  <si>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</si>
  <si>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</si>
  <si>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</si>
  <si>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</si>
  <si>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</si>
  <si>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</si>
  <si>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</si>
  <si>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</si>
  <si>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</si>
  <si>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</si>
  <si>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</si>
  <si>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</si>
  <si>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</si>
  <si>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</si>
  <si>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</si>
  <si>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</si>
  <si>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</si>
  <si>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</si>
  <si>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</si>
  <si>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</si>
  <si>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</si>
  <si>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</si>
  <si>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</si>
  <si>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</si>
  <si>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</si>
  <si>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</si>
  <si>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</si>
  <si>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</si>
  <si>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</si>
  <si>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</si>
  <si>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</si>
  <si>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</si>
  <si>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</si>
  <si>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</si>
  <si>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</si>
  <si>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</si>
  <si>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</si>
  <si>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</si>
  <si>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</si>
  <si>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</si>
  <si>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</si>
  <si>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</si>
  <si>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</si>
  <si>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</si>
  <si>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</si>
  <si>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</si>
  <si>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</si>
  <si>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</si>
  <si>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</si>
  <si>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</si>
  <si>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</si>
  <si>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</si>
  <si>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</si>
  <si>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</si>
  <si>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</si>
  <si>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</si>
  <si>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</si>
  <si>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</si>
  <si>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</si>
  <si>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</si>
  <si>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</si>
  <si>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</si>
  <si>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</si>
  <si>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</si>
  <si>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</si>
  <si>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</si>
  <si>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</si>
  <si>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</si>
  <si>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</si>
  <si>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</si>
  <si>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</si>
  <si>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</si>
  <si>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</si>
  <si>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</si>
  <si>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</si>
  <si>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</si>
  <si>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</si>
  <si>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</si>
  <si>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</si>
  <si>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</si>
  <si>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</si>
  <si>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</si>
  <si>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</si>
  <si>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</si>
  <si>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</si>
  <si>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</si>
  <si>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</si>
  <si>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</si>
  <si>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</si>
  <si>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</si>
  <si>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</si>
  <si>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</si>
  <si>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</si>
  <si>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</si>
  <si>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</si>
  <si>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</si>
  <si>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</si>
  <si>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</si>
  <si>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</si>
  <si>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</si>
  <si>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</si>
  <si>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</si>
  <si>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</si>
  <si>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</si>
  <si>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</si>
  <si>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</si>
  <si>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</si>
  <si>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</si>
  <si>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</si>
  <si>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</si>
  <si>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</si>
  <si>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</si>
  <si>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</si>
  <si>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</si>
  <si>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</si>
  <si>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</si>
  <si>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</si>
  <si>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</si>
  <si>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</si>
  <si>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</si>
  <si>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</si>
  <si>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</si>
  <si>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</si>
  <si>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</si>
  <si>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</si>
  <si>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</si>
  <si>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</si>
  <si>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</si>
  <si>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</si>
  <si>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</si>
  <si>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</si>
  <si>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</si>
  <si>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</si>
  <si>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</si>
  <si>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</si>
  <si>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</si>
  <si>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</si>
  <si>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</si>
  <si>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</si>
  <si>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</si>
  <si>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</si>
  <si>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</si>
  <si>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</si>
  <si>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</si>
  <si>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</si>
  <si>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</si>
  <si>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</si>
  <si>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</si>
  <si>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</si>
  <si>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</si>
  <si>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</si>
  <si>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</si>
  <si>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</si>
  <si>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</si>
  <si>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</si>
  <si>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</si>
  <si>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</si>
  <si>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</si>
  <si>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</si>
  <si>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</si>
  <si>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</si>
  <si>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</si>
  <si>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</si>
  <si>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</si>
  <si>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</si>
  <si>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</si>
  <si>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</si>
  <si>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</si>
  <si>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</si>
  <si>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</si>
  <si>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</si>
  <si>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</si>
  <si>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</si>
  <si>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</si>
  <si>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</si>
  <si>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</si>
  <si>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</si>
  <si>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</si>
  <si>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</si>
  <si>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</si>
  <si>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</si>
  <si>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</si>
  <si>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</si>
  <si>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</si>
  <si>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</si>
  <si>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</si>
  <si>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</si>
  <si>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</si>
  <si>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</si>
  <si>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</si>
  <si>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</si>
  <si>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</si>
  <si>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</si>
  <si>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</si>
  <si>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</si>
  <si>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</si>
  <si>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</si>
  <si>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</si>
  <si>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</si>
  <si>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</si>
  <si>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</si>
  <si>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</si>
  <si>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</si>
  <si>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</si>
  <si>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</si>
  <si>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</si>
  <si>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</si>
  <si>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</si>
  <si>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</si>
  <si>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</si>
  <si>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</si>
  <si>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</si>
  <si>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</si>
  <si>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</si>
  <si>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</si>
  <si>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</si>
  <si>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</si>
  <si>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</si>
  <si>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</si>
  <si>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</si>
  <si>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</si>
  <si>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</si>
  <si>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</si>
  <si>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</si>
  <si>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</si>
  <si>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</si>
  <si>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</si>
  <si>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</si>
  <si>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</si>
  <si>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</si>
  <si>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</si>
  <si>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</si>
  <si>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</si>
  <si>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</si>
  <si>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</si>
  <si>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</si>
  <si>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</si>
  <si>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</si>
  <si>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</si>
  <si>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</si>
  <si>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</si>
  <si>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</si>
  <si>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</si>
  <si>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</si>
  <si>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</si>
  <si>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</si>
  <si>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</si>
  <si>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</si>
  <si>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</si>
  <si>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</si>
  <si>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</si>
  <si>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</si>
  <si>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</si>
  <si>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</si>
  <si>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</si>
  <si>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</si>
  <si>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</si>
  <si>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</si>
  <si>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</si>
  <si>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</si>
  <si>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</si>
  <si>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</si>
  <si>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</si>
  <si>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</si>
  <si>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</si>
  <si>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</si>
  <si>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</si>
  <si>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</si>
  <si>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</si>
  <si>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</si>
  <si>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</si>
  <si>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</si>
  <si>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</si>
  <si>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</si>
  <si>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</si>
  <si>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</si>
  <si>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</si>
  <si>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</si>
  <si>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</si>
  <si>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</si>
  <si>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</si>
  <si>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</si>
  <si>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</si>
  <si>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</si>
  <si>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</si>
  <si>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</si>
  <si>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</si>
  <si>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</si>
  <si>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</si>
  <si>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</si>
  <si>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</si>
  <si>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</si>
  <si>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</si>
  <si>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</si>
  <si>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</si>
  <si>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</si>
  <si>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</si>
  <si>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</si>
  <si>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</si>
  <si>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</si>
  <si>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</si>
  <si>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</si>
  <si>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</si>
  <si>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</si>
  <si>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</si>
  <si>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</si>
  <si>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</si>
  <si>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</si>
  <si>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</si>
  <si>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</si>
  <si>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</si>
  <si>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</si>
  <si>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</si>
  <si>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</si>
  <si>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</si>
  <si>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</si>
  <si>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</si>
  <si>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</si>
  <si>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</si>
  <si>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</si>
  <si>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</si>
  <si>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</si>
  <si>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</si>
  <si>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</si>
  <si>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</si>
  <si>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</si>
  <si>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</si>
  <si>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</si>
  <si>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</si>
  <si>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</si>
  <si>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</si>
  <si>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</si>
  <si>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</si>
  <si>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</si>
  <si>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</si>
  <si>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</si>
  <si>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</si>
  <si>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</si>
  <si>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</si>
  <si>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</si>
  <si>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</si>
  <si>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</si>
  <si>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</si>
  <si>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</si>
  <si>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</si>
  <si>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</si>
  <si>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</si>
  <si>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</si>
  <si>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</si>
  <si>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</si>
  <si>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</si>
  <si>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</si>
  <si>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</si>
  <si>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</si>
  <si>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</si>
  <si>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</si>
  <si>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</si>
  <si>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</si>
  <si>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</si>
  <si>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</si>
  <si>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</si>
  <si>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</si>
  <si>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</si>
  <si>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</si>
  <si>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</si>
  <si>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</si>
  <si>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</si>
  <si>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</si>
  <si>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</si>
  <si>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</si>
  <si>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</si>
  <si>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</si>
  <si>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</si>
  <si>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</si>
  <si>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</si>
  <si>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</si>
  <si>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</si>
  <si>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</si>
  <si>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</si>
  <si>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</si>
  <si>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</si>
  <si>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</si>
  <si>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</si>
  <si>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</si>
  <si>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</si>
  <si>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</si>
  <si>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</si>
  <si>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</si>
  <si>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</si>
  <si>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</si>
  <si>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</si>
  <si>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</si>
  <si>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</si>
  <si>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</si>
  <si>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</si>
  <si>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</si>
  <si>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</si>
  <si>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</si>
  <si>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</si>
  <si>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</si>
  <si>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</si>
  <si>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</si>
  <si>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</si>
  <si>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</si>
  <si>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</si>
  <si>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</si>
  <si>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</si>
  <si>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</si>
  <si>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</si>
  <si>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</si>
  <si>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</si>
  <si>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</si>
  <si>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</si>
  <si>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</si>
  <si>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</si>
  <si>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</si>
  <si>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</si>
  <si>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</si>
  <si>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</si>
  <si>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</si>
  <si>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</si>
  <si>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</si>
  <si>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</si>
  <si>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</si>
  <si>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</si>
  <si>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</si>
  <si>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</si>
  <si>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</si>
  <si>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</si>
  <si>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</si>
  <si>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</si>
  <si>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</si>
  <si>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</si>
  <si>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</si>
  <si>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</si>
  <si>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</si>
  <si>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</si>
  <si>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</si>
  <si>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</si>
  <si>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</si>
  <si>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</si>
  <si>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</si>
  <si>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</si>
  <si>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</si>
  <si>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</si>
  <si>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</si>
  <si>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</si>
  <si>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</si>
  <si>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</si>
  <si>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</si>
  <si>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</si>
  <si>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</si>
  <si>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</si>
  <si>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</si>
  <si>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</si>
  <si>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</si>
  <si>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</si>
  <si>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</si>
  <si>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</si>
  <si>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</si>
  <si>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</si>
  <si>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</si>
  <si>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</si>
  <si>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</si>
  <si>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</si>
  <si>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</si>
  <si>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</si>
  <si>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</si>
  <si>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</si>
  <si>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</si>
  <si>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</si>
  <si>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</si>
  <si>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</si>
  <si>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</si>
  <si>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</si>
  <si>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</si>
  <si>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</si>
  <si>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</si>
  <si>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</si>
  <si>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</si>
  <si>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</si>
  <si>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</si>
  <si>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</si>
  <si>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</si>
  <si>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</si>
  <si>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</si>
  <si>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</si>
  <si>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</si>
  <si>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</si>
  <si>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</si>
  <si>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</si>
  <si>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</si>
  <si>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</si>
  <si>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</si>
  <si>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</si>
  <si>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</si>
  <si>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</si>
  <si>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</si>
  <si>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</si>
  <si>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</si>
  <si>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</si>
  <si>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</si>
  <si>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</si>
  <si>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</si>
  <si>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</si>
  <si>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</si>
  <si>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</si>
  <si>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</si>
  <si>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</si>
  <si>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</si>
  <si>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</si>
  <si>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</si>
  <si>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</si>
  <si>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</si>
  <si>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</si>
  <si>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</si>
  <si>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</si>
  <si>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</si>
  <si>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</si>
  <si>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</si>
  <si>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</si>
  <si>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</si>
  <si>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</si>
  <si>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</si>
  <si>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</si>
  <si>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</si>
  <si>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</si>
  <si>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</si>
  <si>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</si>
  <si>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</si>
  <si>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</si>
  <si>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</si>
  <si>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</si>
  <si>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</si>
  <si>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</si>
  <si>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</si>
  <si>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</si>
  <si>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</si>
  <si>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</si>
  <si>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</si>
  <si>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</si>
  <si>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</si>
  <si>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</si>
  <si>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</si>
  <si>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</si>
  <si>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</si>
  <si>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</si>
  <si>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</si>
  <si>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</si>
  <si>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</si>
  <si>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</si>
  <si>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</si>
  <si>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</si>
  <si>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</si>
  <si>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</si>
  <si>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</si>
  <si>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</si>
  <si>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</si>
  <si>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</si>
  <si>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</si>
  <si>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</si>
  <si>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</si>
  <si>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</si>
  <si>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</si>
  <si>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</si>
  <si>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</si>
  <si>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</si>
  <si>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</si>
  <si>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</si>
  <si>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</si>
  <si>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</si>
  <si>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</si>
  <si>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</si>
  <si>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</si>
  <si>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</si>
  <si>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</si>
  <si>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</si>
  <si>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</si>
  <si>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</si>
  <si>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</si>
  <si>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</si>
  <si>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</si>
  <si>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</si>
  <si>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</si>
  <si>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</si>
  <si>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</si>
  <si>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</si>
  <si>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</si>
  <si>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</si>
  <si>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</si>
  <si>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</si>
  <si>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</si>
  <si>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</si>
  <si>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</si>
  <si>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</si>
  <si>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</si>
  <si>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</si>
  <si>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</si>
  <si>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</si>
  <si>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</si>
  <si>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</si>
  <si>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</si>
  <si>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</si>
  <si>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</si>
  <si>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</si>
  <si>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</si>
  <si>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</si>
  <si>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</si>
  <si>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</si>
  <si>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</si>
  <si>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</si>
  <si>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</si>
  <si>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</si>
  <si>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</si>
  <si>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</si>
  <si>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</si>
  <si>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</si>
  <si>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</si>
  <si>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</si>
  <si>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</si>
  <si>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</si>
  <si>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</si>
  <si>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</si>
  <si>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</si>
  <si>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</si>
  <si>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</si>
  <si>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</si>
  <si>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</si>
  <si>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</si>
  <si>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</si>
  <si>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</si>
  <si>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</si>
  <si>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</si>
  <si>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</si>
  <si>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</si>
  <si>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</si>
  <si>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</si>
  <si>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</si>
  <si>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</si>
  <si>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</si>
  <si>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</si>
  <si>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</si>
  <si>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</si>
  <si>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</si>
  <si>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</si>
  <si>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</si>
  <si>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</si>
  <si>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</si>
  <si>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</si>
  <si>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</si>
  <si>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</si>
  <si>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</si>
  <si>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</si>
  <si>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</si>
  <si>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</si>
  <si>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</si>
  <si>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</si>
  <si>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</si>
  <si>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</si>
  <si>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</si>
  <si>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</si>
  <si>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</si>
  <si>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</si>
  <si>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</si>
  <si>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</si>
  <si>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</si>
  <si>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</si>
  <si>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</si>
  <si>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</si>
  <si>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</si>
  <si>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</si>
  <si>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</si>
  <si>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</si>
  <si>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</si>
  <si>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</si>
  <si>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</si>
  <si>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</si>
  <si>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</si>
  <si>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</si>
  <si>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</si>
  <si>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</si>
  <si>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</si>
  <si>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</si>
  <si>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</si>
  <si>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</si>
  <si>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</si>
  <si>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</si>
  <si>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</si>
  <si>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</si>
  <si>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</si>
  <si>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</si>
  <si>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</si>
  <si>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</si>
  <si>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</si>
  <si>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</si>
  <si>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</si>
  <si>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</si>
  <si>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</si>
  <si>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</si>
  <si>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</si>
  <si>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</si>
  <si>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</si>
  <si>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</si>
  <si>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</si>
  <si>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</si>
  <si>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</si>
  <si>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</si>
  <si>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</si>
  <si>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</si>
  <si>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</si>
  <si>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</si>
  <si>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</si>
  <si>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</si>
  <si>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</si>
  <si>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</si>
  <si>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</si>
  <si>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</si>
  <si>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</si>
  <si>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</si>
  <si>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</si>
  <si>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</si>
  <si>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</si>
  <si>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</si>
  <si>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</si>
  <si>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</si>
  <si>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</si>
  <si>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</si>
  <si>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</si>
  <si>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</si>
  <si>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</si>
  <si>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</si>
  <si>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</si>
  <si>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</si>
  <si>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</si>
  <si>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</si>
  <si>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</si>
  <si>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</si>
  <si>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</si>
  <si>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</si>
  <si>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</si>
  <si>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</si>
  <si>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</si>
  <si>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</si>
  <si>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</si>
  <si>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</si>
  <si>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</si>
  <si>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</si>
  <si>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</si>
  <si>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</si>
  <si>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</si>
  <si>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</si>
  <si>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</si>
  <si>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</si>
  <si>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</si>
  <si>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</si>
  <si>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</si>
  <si>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</si>
  <si>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</si>
  <si>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</si>
  <si>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</si>
  <si>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</si>
  <si>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</si>
  <si>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</si>
  <si>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</si>
  <si>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</si>
  <si>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</si>
  <si>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</si>
  <si>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</si>
  <si>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</si>
  <si>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</si>
  <si>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</si>
  <si>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</si>
  <si>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</si>
  <si>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</si>
  <si>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</si>
  <si>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</si>
  <si>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</si>
  <si>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</si>
  <si>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</si>
  <si>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</si>
  <si>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</si>
  <si>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</si>
  <si>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</si>
  <si>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</si>
  <si>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</si>
  <si>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</si>
  <si>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</si>
  <si>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</si>
  <si>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</si>
  <si>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</si>
  <si>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</si>
  <si>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</si>
  <si>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</si>
  <si>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</si>
  <si>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</si>
  <si>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</si>
  <si>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</si>
  <si>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</si>
  <si>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</si>
  <si>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</si>
  <si>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</si>
  <si>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</si>
  <si>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</si>
  <si>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</si>
  <si>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</si>
  <si>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</si>
  <si>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</si>
  <si>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</si>
  <si>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</si>
  <si>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</si>
  <si>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</si>
  <si>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</si>
  <si>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</si>
  <si>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</si>
  <si>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</si>
  <si>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</si>
  <si>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</si>
  <si>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</si>
  <si>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</si>
  <si>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</si>
  <si>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</si>
  <si>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</si>
  <si>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</si>
  <si>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</si>
  <si>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</si>
  <si>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</si>
  <si>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</si>
  <si>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</si>
  <si>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</si>
  <si>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</si>
  <si>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</si>
  <si>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</si>
  <si>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</si>
  <si>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</si>
  <si>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</si>
  <si>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</si>
  <si>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</si>
  <si>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</si>
  <si>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</si>
  <si>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</si>
  <si>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</si>
  <si>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</si>
  <si>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</si>
  <si>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</si>
  <si>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</si>
  <si>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</si>
  <si>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</si>
  <si>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</si>
  <si>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</si>
  <si>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</si>
  <si>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</si>
  <si>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</si>
  <si>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</si>
  <si>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</si>
  <si>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</si>
  <si>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</si>
  <si>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</si>
  <si>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</si>
  <si>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</si>
  <si>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</si>
  <si>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</si>
  <si>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</si>
  <si>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</si>
  <si>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</si>
  <si>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</si>
  <si>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</si>
  <si>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</si>
  <si>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</si>
  <si>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</si>
  <si>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</si>
  <si>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</si>
  <si>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</si>
  <si>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</si>
  <si>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</si>
  <si>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</si>
  <si>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</si>
  <si>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</si>
  <si>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</si>
  <si>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</si>
  <si>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</si>
  <si>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</si>
  <si>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</si>
  <si>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</si>
  <si>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</si>
  <si>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</si>
  <si>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</si>
  <si>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</si>
  <si>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</si>
  <si>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</si>
  <si>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</si>
  <si>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</si>
  <si>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</si>
  <si>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</si>
  <si>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</si>
  <si>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</si>
  <si>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</si>
  <si>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</si>
  <si>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</si>
  <si>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</si>
  <si>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</si>
  <si>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</si>
  <si>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</si>
  <si>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</si>
  <si>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</si>
  <si>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</si>
  <si>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</si>
  <si>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</si>
  <si>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</si>
  <si>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</si>
  <si>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</si>
  <si>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</si>
  <si>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</si>
  <si>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</si>
  <si>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</si>
  <si>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</si>
  <si>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</si>
  <si>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</si>
  <si>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</si>
  <si>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</si>
  <si>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</si>
  <si>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</si>
  <si>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</si>
  <si>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</si>
  <si>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</si>
  <si>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</si>
  <si>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</si>
  <si>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</si>
  <si>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</si>
  <si>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</si>
  <si>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</si>
  <si>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</si>
  <si>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</si>
  <si>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</si>
  <si>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</si>
  <si>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</si>
  <si>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</si>
  <si>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</si>
  <si>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</si>
  <si>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</si>
  <si>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</si>
  <si>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</si>
  <si>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</si>
  <si>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</si>
  <si>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</si>
  <si>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</si>
  <si>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</si>
  <si>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</si>
  <si>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</si>
  <si>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</si>
  <si>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</si>
  <si>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</si>
  <si>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</si>
  <si>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</si>
  <si>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</si>
  <si>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</si>
  <si>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</si>
  <si>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</si>
  <si>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</si>
  <si>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</si>
  <si>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</si>
  <si>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</si>
  <si>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</si>
  <si>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</si>
  <si>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</si>
  <si>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</si>
  <si>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</si>
  <si>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</si>
  <si>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</si>
  <si>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</si>
  <si>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</si>
  <si>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</si>
  <si>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</si>
  <si>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</si>
  <si>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</si>
  <si>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</si>
  <si>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</si>
  <si>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</si>
  <si>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</si>
  <si>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</si>
  <si>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</si>
  <si>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</si>
  <si>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</si>
  <si>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</si>
  <si>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</si>
  <si>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</si>
  <si>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</si>
  <si>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</si>
  <si>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</si>
  <si>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</si>
  <si>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</si>
  <si>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</si>
  <si>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</si>
  <si>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</si>
  <si>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</si>
  <si>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</si>
  <si>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</si>
  <si>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</si>
  <si>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</si>
  <si>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</si>
  <si>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</si>
  <si>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</si>
  <si>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</si>
  <si>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</si>
  <si>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</si>
  <si>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</si>
  <si>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</si>
  <si>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</si>
  <si>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</si>
  <si>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</si>
  <si>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</si>
  <si>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</si>
  <si>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</si>
  <si>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</si>
  <si>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</si>
  <si>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</si>
  <si>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</si>
  <si>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</si>
  <si>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</si>
  <si>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</si>
  <si>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</si>
  <si>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</si>
  <si>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</si>
  <si>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</si>
  <si>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</si>
  <si>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</si>
  <si>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</si>
  <si>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</si>
  <si>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</si>
  <si>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</si>
  <si>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</si>
  <si>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</si>
  <si>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</si>
  <si>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</si>
  <si>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</si>
  <si>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</si>
  <si>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</si>
  <si>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</si>
  <si>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</si>
  <si>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</si>
  <si>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</si>
  <si>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</si>
  <si>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</si>
  <si>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</si>
  <si>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</si>
  <si>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</si>
  <si>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</si>
  <si>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</si>
  <si>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</si>
  <si>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</si>
  <si>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</si>
  <si>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</si>
  <si>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</si>
  <si>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</si>
  <si>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</si>
  <si>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</si>
  <si>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</si>
  <si>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</si>
  <si>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</si>
  <si>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</si>
  <si>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</si>
  <si>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</si>
  <si>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</si>
  <si>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</si>
  <si>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</si>
  <si>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</si>
  <si>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</si>
  <si>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</si>
  <si>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</si>
  <si>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</si>
  <si>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</si>
  <si>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</si>
  <si>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</si>
  <si>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</si>
  <si>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</si>
  <si>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</si>
  <si>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</si>
  <si>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</si>
  <si>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</si>
  <si>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</si>
  <si>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</si>
  <si>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</si>
  <si>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</si>
  <si>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</si>
  <si>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</si>
  <si>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</si>
  <si>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</si>
  <si>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</si>
  <si>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</si>
  <si>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</si>
  <si>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</si>
  <si>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</si>
  <si>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</si>
  <si>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</si>
  <si>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</si>
  <si>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</si>
  <si>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</si>
  <si>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</si>
  <si>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</si>
  <si>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</si>
  <si>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</si>
  <si>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</si>
  <si>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</si>
  <si>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</si>
  <si>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</si>
  <si>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</si>
  <si>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</si>
  <si>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</si>
  <si>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</si>
  <si>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</si>
  <si>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</si>
  <si>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</si>
  <si>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</si>
  <si>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</si>
  <si>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</si>
  <si>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</si>
  <si>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</si>
  <si>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</si>
  <si>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</si>
  <si>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</si>
  <si>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</si>
  <si>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</si>
  <si>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</si>
  <si>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</si>
  <si>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</si>
  <si>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</si>
  <si>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</si>
  <si>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</si>
  <si>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</si>
  <si>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</si>
  <si>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</si>
  <si>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</si>
  <si>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</si>
  <si>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</si>
  <si>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</si>
  <si>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</si>
  <si>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</si>
  <si>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</si>
  <si>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</si>
  <si>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</si>
  <si>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</si>
  <si>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</si>
  <si>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</si>
  <si>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</si>
  <si>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</si>
  <si>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</si>
  <si>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</si>
  <si>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</si>
  <si>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</si>
  <si>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</si>
  <si>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</si>
  <si>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</si>
  <si>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</si>
  <si>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</si>
  <si>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</si>
  <si>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</si>
  <si>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</si>
  <si>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</si>
  <si>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</si>
  <si>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</si>
  <si>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</si>
  <si>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</si>
  <si>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</si>
  <si>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</si>
  <si>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</si>
  <si>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</si>
  <si>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</si>
  <si>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</si>
  <si>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</si>
  <si>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</si>
  <si>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</si>
  <si>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</si>
  <si>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</si>
  <si>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</si>
  <si>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</si>
  <si>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</si>
  <si>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</si>
  <si>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</si>
  <si>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</si>
  <si>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</si>
  <si>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</si>
  <si>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</si>
  <si>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</si>
  <si>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</si>
  <si>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</si>
  <si>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</si>
  <si>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</si>
  <si>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</si>
  <si>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</si>
  <si>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</si>
  <si>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</si>
  <si>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</si>
  <si>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</si>
  <si>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</si>
  <si>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</si>
  <si>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</si>
  <si>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</si>
  <si>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</si>
  <si>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</si>
  <si>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</si>
  <si>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</si>
  <si>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</si>
  <si>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</si>
  <si>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</si>
  <si>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</si>
  <si>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</si>
  <si>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</si>
  <si>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</si>
  <si>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</si>
  <si>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</si>
  <si>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</si>
  <si>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</si>
  <si>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</si>
  <si>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</si>
  <si>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</si>
  <si>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</si>
  <si>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</si>
  <si>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</si>
  <si>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</si>
  <si>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</si>
  <si>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</si>
  <si>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</si>
  <si>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</si>
  <si>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</si>
  <si>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</si>
  <si>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</si>
  <si>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</si>
  <si>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</si>
  <si>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</si>
  <si>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</si>
  <si>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</si>
  <si>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</si>
  <si>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</si>
  <si>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</si>
  <si>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</si>
  <si>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</si>
  <si>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</si>
  <si>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</si>
  <si>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</si>
  <si>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</si>
  <si>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</si>
  <si>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</si>
  <si>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</si>
  <si>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</si>
  <si>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</si>
  <si>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</si>
  <si>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</si>
  <si>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</si>
  <si>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</si>
  <si>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</si>
  <si>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</si>
  <si>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</si>
  <si>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</si>
  <si>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</si>
  <si>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</si>
  <si>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</si>
  <si>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</si>
  <si>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</si>
  <si>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</si>
  <si>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</si>
  <si>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</si>
  <si>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</si>
  <si>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</si>
  <si>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</si>
  <si>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</si>
  <si>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</si>
  <si>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</si>
  <si>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</si>
  <si>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</si>
  <si>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</si>
  <si>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</si>
  <si>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</si>
  <si>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</si>
  <si>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</si>
  <si>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</si>
  <si>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</si>
  <si>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</si>
  <si>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</si>
  <si>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</si>
  <si>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</si>
  <si>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</si>
  <si>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</si>
  <si>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</si>
  <si>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</si>
  <si>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</si>
  <si>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</si>
  <si>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</si>
  <si>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</si>
  <si>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</si>
  <si>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</si>
  <si>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</si>
  <si>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</si>
  <si>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</si>
  <si>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</si>
  <si>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</si>
  <si>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</si>
  <si>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</si>
  <si>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</si>
  <si>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</si>
  <si>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</si>
  <si>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</si>
  <si>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</si>
  <si>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</si>
  <si>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</si>
  <si>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</si>
  <si>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</si>
  <si>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</si>
  <si>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</si>
  <si>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</si>
  <si>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</si>
  <si>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</si>
  <si>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</si>
  <si>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</si>
  <si>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</si>
  <si>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</si>
  <si>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</si>
  <si>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</si>
  <si>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</si>
  <si>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</si>
  <si>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</si>
  <si>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</si>
  <si>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</si>
  <si>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</si>
  <si>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</si>
  <si>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</si>
  <si>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</si>
  <si>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</si>
  <si>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</si>
  <si>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</si>
  <si>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</si>
  <si>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</si>
  <si>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</si>
  <si>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</si>
  <si>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</si>
  <si>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</si>
  <si>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</si>
  <si>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</si>
  <si>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</si>
  <si>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</si>
  <si>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</si>
  <si>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</si>
  <si>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</si>
  <si>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</si>
  <si>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</si>
  <si>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</si>
  <si>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</si>
  <si>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</si>
  <si>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</si>
  <si>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</si>
  <si>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</si>
  <si>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</si>
  <si>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</si>
  <si>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</si>
  <si>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</si>
  <si>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</si>
  <si>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</si>
  <si>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</si>
  <si>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</si>
  <si>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</si>
  <si>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</si>
  <si>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</si>
  <si>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</si>
  <si>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</si>
  <si>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</si>
  <si>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</si>
  <si>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</si>
  <si>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</si>
  <si>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</si>
  <si>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</si>
  <si>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</si>
  <si>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</si>
  <si>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</si>
  <si>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</si>
  <si>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</si>
  <si>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</si>
  <si>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</si>
  <si>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</si>
  <si>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</si>
  <si>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</si>
  <si>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</si>
  <si>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</si>
  <si>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</si>
  <si>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</si>
  <si>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</si>
  <si>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</si>
  <si>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</si>
  <si>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</si>
  <si>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</si>
  <si>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</si>
  <si>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</si>
  <si>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</si>
  <si>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</si>
  <si>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</si>
  <si>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</si>
  <si>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</si>
  <si>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</si>
  <si>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</si>
  <si>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</si>
  <si>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</si>
  <si>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</si>
  <si>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</si>
  <si>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</si>
  <si>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</si>
  <si>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</si>
  <si>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</si>
  <si>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</si>
  <si>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</si>
  <si>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</si>
  <si>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</si>
  <si>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</si>
  <si>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</si>
  <si>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</si>
  <si>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</si>
  <si>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</si>
  <si>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</si>
  <si>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</si>
  <si>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</si>
  <si>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</si>
  <si>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</si>
  <si>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</si>
  <si>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</si>
  <si>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</si>
  <si>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</si>
  <si>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</si>
  <si>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</si>
  <si>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</si>
  <si>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</si>
  <si>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</si>
  <si>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</si>
  <si>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</si>
  <si>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</si>
  <si>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</si>
  <si>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</si>
  <si>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</si>
  <si>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</si>
  <si>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</si>
  <si>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</si>
  <si>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</si>
  <si>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</si>
  <si>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</si>
  <si>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</si>
  <si>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</si>
  <si>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</si>
  <si>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</si>
  <si>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</si>
  <si>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</si>
  <si>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</si>
  <si>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</si>
  <si>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</si>
  <si>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</si>
  <si>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</si>
  <si>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</si>
  <si>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</si>
  <si>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</si>
  <si>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</si>
  <si>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</si>
  <si>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</si>
  <si>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</si>
  <si>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</si>
  <si>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</si>
  <si>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</si>
  <si>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</si>
  <si>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</si>
  <si>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</si>
  <si>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</si>
  <si>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</si>
  <si>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</si>
  <si>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</si>
  <si>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</si>
  <si>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</si>
  <si>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</si>
  <si>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</si>
  <si>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</si>
  <si>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</si>
  <si>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</si>
  <si>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</si>
  <si>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</si>
  <si>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</si>
  <si>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</si>
  <si>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</si>
  <si>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</si>
  <si>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</si>
  <si>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</si>
  <si>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</si>
  <si>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</si>
  <si>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</si>
  <si>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</si>
  <si>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</si>
  <si>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</si>
  <si>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</si>
  <si>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</si>
  <si>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</si>
  <si>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</si>
  <si>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</si>
  <si>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</si>
  <si>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</si>
  <si>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</si>
  <si>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</si>
  <si>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</si>
  <si>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</si>
  <si>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</si>
  <si>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</si>
  <si>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</si>
  <si>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</si>
  <si>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</si>
  <si>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</si>
  <si>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</si>
  <si>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</si>
  <si>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</si>
  <si>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</si>
  <si>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</si>
  <si>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</si>
  <si>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</si>
  <si>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</si>
  <si>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</si>
  <si>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</si>
  <si>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</si>
  <si>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</si>
  <si>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</si>
  <si>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</si>
  <si>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</si>
  <si>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</si>
  <si>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</si>
  <si>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</si>
  <si>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</si>
  <si>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</si>
  <si>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</si>
  <si>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</si>
  <si>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</si>
  <si>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</si>
  <si>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</si>
  <si>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</si>
  <si>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</si>
  <si>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</si>
  <si>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</si>
  <si>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</si>
  <si>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</si>
  <si>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</si>
  <si>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</si>
  <si>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</si>
  <si>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</si>
  <si>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</si>
  <si>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</si>
  <si>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</si>
  <si>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</si>
  <si>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</si>
  <si>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</si>
  <si>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</si>
  <si>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</si>
  <si>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</si>
  <si>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</si>
  <si>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</si>
  <si>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</si>
  <si>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</si>
  <si>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</si>
  <si>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</si>
  <si>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</si>
  <si>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</si>
  <si>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</si>
  <si>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</si>
  <si>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</si>
  <si>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</si>
  <si>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</si>
  <si>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</si>
  <si>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</si>
  <si>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</si>
  <si>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</si>
  <si>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</si>
  <si>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</si>
  <si>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</si>
  <si>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</si>
  <si>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</si>
  <si>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</si>
  <si>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</si>
  <si>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</si>
  <si>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</si>
  <si>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</si>
  <si>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</si>
  <si>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</si>
  <si>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</si>
  <si>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</si>
  <si>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</si>
  <si>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</si>
  <si>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</si>
  <si>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</si>
  <si>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</si>
  <si>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</si>
  <si>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</si>
  <si>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</si>
  <si>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</si>
  <si>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</si>
  <si>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</si>
  <si>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</si>
  <si>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</si>
  <si>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</si>
  <si>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</si>
  <si>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</si>
  <si>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</si>
  <si>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</si>
  <si>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</si>
  <si>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</si>
  <si>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</si>
  <si>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</si>
  <si>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</si>
  <si>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</si>
  <si>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</si>
  <si>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</si>
  <si>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</si>
  <si>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</si>
  <si>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</si>
  <si>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</si>
  <si>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</si>
  <si>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</si>
  <si>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</si>
  <si>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</si>
  <si>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</si>
  <si>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</si>
  <si>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</si>
  <si>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</si>
  <si>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</si>
  <si>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</si>
  <si>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</si>
  <si>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</si>
  <si>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</si>
  <si>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</si>
  <si>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</si>
  <si>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</si>
  <si>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</si>
  <si>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</si>
  <si>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</si>
  <si>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</si>
  <si>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</si>
  <si>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</si>
  <si>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</si>
  <si>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</si>
  <si>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</si>
  <si>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</si>
  <si>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</si>
  <si>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</si>
  <si>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</si>
  <si>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</si>
  <si>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</si>
  <si>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</si>
  <si>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</si>
  <si>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</si>
  <si>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</si>
  <si>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</si>
  <si>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</si>
  <si>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</si>
  <si>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</si>
  <si>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</si>
  <si>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</si>
  <si>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</si>
  <si>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</si>
  <si>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</si>
  <si>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</si>
  <si>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</si>
  <si>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</si>
  <si>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</si>
  <si>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</si>
  <si>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</si>
  <si>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</si>
  <si>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</si>
  <si>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</si>
  <si>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</si>
  <si>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</si>
  <si>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</si>
  <si>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</si>
  <si>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</si>
  <si>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</si>
  <si>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</si>
  <si>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</si>
  <si>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</si>
  <si>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</si>
  <si>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</si>
  <si>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</si>
  <si>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</si>
  <si>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</si>
  <si>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</si>
  <si>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</si>
  <si>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</si>
  <si>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</si>
  <si>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</si>
  <si>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</si>
  <si>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</si>
  <si>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</si>
  <si>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</si>
  <si>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</si>
  <si>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</si>
  <si>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</si>
  <si>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</si>
  <si>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</si>
  <si>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</si>
  <si>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</si>
  <si>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</si>
  <si>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</si>
  <si>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</si>
  <si>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</si>
  <si>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</si>
  <si>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</si>
  <si>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</si>
  <si>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</si>
  <si>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</si>
  <si>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</si>
  <si>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</si>
  <si>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</si>
  <si>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</si>
  <si>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</si>
  <si>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</si>
  <si>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</si>
  <si>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</si>
  <si>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</si>
  <si>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</si>
  <si>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</si>
  <si>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</si>
  <si>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</si>
  <si>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</si>
  <si>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</si>
  <si>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</si>
  <si>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</si>
  <si>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</si>
  <si>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</si>
  <si>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</si>
  <si>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</si>
  <si>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</si>
  <si>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</si>
  <si>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</si>
  <si>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</si>
  <si>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</si>
  <si>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</si>
  <si>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</si>
  <si>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</si>
  <si>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</si>
  <si>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</si>
  <si>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</si>
  <si>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</si>
  <si>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</si>
  <si>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</si>
  <si>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</si>
  <si>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</si>
  <si>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</si>
  <si>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</si>
  <si>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</si>
  <si>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</si>
  <si>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</si>
  <si>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</si>
  <si>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</si>
  <si>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</si>
  <si>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</si>
  <si>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</si>
  <si>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</si>
  <si>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</si>
  <si>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</si>
  <si>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</si>
  <si>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</si>
  <si>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</si>
  <si>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</si>
  <si>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</si>
  <si>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</si>
  <si>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</si>
  <si>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</si>
  <si>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</si>
  <si>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</si>
  <si>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</si>
  <si>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</si>
  <si>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</si>
  <si>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</si>
  <si>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</si>
  <si>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</si>
  <si>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</si>
  <si>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</si>
  <si>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</si>
  <si>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</si>
  <si>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</si>
  <si>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</si>
  <si>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</si>
  <si>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</si>
  <si>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</si>
  <si>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</si>
  <si>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</si>
  <si>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</si>
  <si>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</si>
  <si>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</si>
  <si>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</si>
  <si>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</si>
  <si>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</si>
  <si>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</si>
  <si>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</si>
  <si>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</si>
  <si>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</si>
  <si>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</si>
  <si>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</si>
  <si>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</si>
  <si>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</si>
  <si>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</si>
  <si>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</si>
  <si>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</si>
  <si>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</si>
  <si>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</si>
  <si>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</si>
  <si>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</si>
  <si>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</si>
  <si>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</si>
  <si>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</si>
  <si>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</si>
  <si>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</si>
  <si>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</si>
  <si>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</si>
  <si>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</si>
  <si>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</si>
  <si>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</si>
  <si>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</si>
  <si>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</si>
  <si>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</si>
  <si>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</si>
  <si>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</si>
  <si>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</si>
  <si>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</si>
  <si>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</si>
  <si>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</si>
  <si>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</si>
  <si>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</si>
  <si>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</si>
  <si>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</si>
  <si>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</si>
  <si>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</si>
  <si>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</si>
  <si>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</si>
  <si>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</si>
  <si>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</si>
  <si>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</si>
  <si>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</si>
  <si>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</si>
  <si>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</si>
  <si>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</si>
  <si>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</si>
  <si>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</si>
  <si>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</si>
  <si>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</si>
  <si>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</si>
  <si>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</si>
  <si>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</si>
  <si>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</si>
  <si>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</si>
  <si>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</si>
  <si>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</si>
  <si>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</si>
  <si>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</si>
  <si>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</si>
  <si>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</si>
  <si>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</si>
  <si>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</si>
  <si>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</si>
  <si>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</si>
  <si>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</si>
  <si>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</si>
  <si>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</si>
  <si>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</si>
  <si>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</si>
  <si>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</si>
  <si>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</si>
  <si>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</si>
  <si>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</si>
  <si>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</si>
  <si>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</si>
  <si>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</si>
  <si>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</si>
  <si>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</si>
  <si>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</si>
  <si>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</si>
  <si>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</si>
  <si>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</si>
  <si>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</si>
  <si>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</si>
  <si>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</si>
  <si>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</si>
  <si>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</si>
  <si>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</si>
  <si>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</si>
  <si>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</si>
  <si>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</si>
  <si>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</si>
  <si>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</si>
  <si>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</si>
  <si>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</si>
  <si>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</si>
  <si>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</si>
  <si>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</si>
  <si>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</si>
  <si>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</si>
  <si>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</si>
  <si>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</si>
  <si>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</si>
  <si>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</si>
  <si>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</si>
  <si>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</si>
  <si>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</si>
  <si>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</si>
  <si>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</si>
  <si>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</si>
  <si>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</si>
  <si>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</si>
  <si>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</si>
  <si>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</si>
  <si>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</si>
  <si>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</si>
  <si>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</si>
  <si>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</si>
  <si>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</si>
  <si>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</si>
  <si>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</si>
  <si>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</si>
  <si>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</si>
  <si>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</si>
  <si>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</si>
  <si>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</si>
  <si>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</si>
  <si>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</si>
  <si>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</si>
  <si>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</si>
  <si>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</si>
  <si>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</si>
  <si>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</si>
  <si>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</si>
  <si>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</si>
  <si>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</si>
  <si>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</si>
  <si>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</si>
  <si>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</si>
  <si>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</si>
  <si>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</si>
  <si>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</si>
  <si>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</si>
  <si>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</si>
  <si>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</si>
  <si>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</si>
  <si>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</si>
  <si>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</si>
  <si>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</si>
  <si>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</si>
  <si>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</si>
  <si>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</si>
  <si>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</si>
  <si>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</si>
  <si>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</si>
  <si>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</si>
  <si>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</si>
  <si>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</si>
  <si>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</si>
  <si>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</si>
  <si>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</si>
  <si>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</si>
  <si>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</si>
  <si>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</si>
  <si>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</si>
  <si>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</si>
  <si>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</si>
  <si>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</si>
  <si>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</si>
  <si>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</si>
  <si>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</si>
  <si>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</si>
  <si>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</si>
  <si>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</si>
  <si>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</si>
  <si>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</si>
  <si>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</si>
  <si>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</si>
  <si>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</si>
  <si>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</si>
  <si>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</si>
  <si>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</si>
  <si>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</si>
  <si>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</si>
  <si>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</si>
  <si>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</si>
  <si>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</si>
  <si>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</si>
  <si>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</si>
  <si>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</si>
  <si>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</si>
  <si>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</si>
  <si>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</si>
  <si>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</si>
  <si>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</si>
  <si>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</si>
  <si>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</si>
  <si>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</si>
  <si>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</si>
  <si>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</si>
  <si>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</si>
  <si>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</si>
  <si>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</si>
  <si>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</si>
  <si>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</si>
  <si>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</si>
  <si>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</si>
  <si>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</si>
  <si>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</si>
  <si>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</si>
  <si>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</si>
  <si>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</si>
  <si>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</si>
  <si>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</si>
  <si>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</si>
  <si>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</si>
  <si>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</si>
  <si>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</si>
  <si>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</si>
  <si>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</si>
  <si>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</si>
  <si>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</si>
  <si>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</si>
  <si>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</si>
  <si>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</si>
  <si>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</si>
  <si>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</si>
  <si>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</si>
  <si>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</si>
  <si>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</si>
  <si>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</si>
  <si>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</si>
  <si>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</si>
  <si>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</si>
  <si>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</si>
  <si>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</si>
  <si>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</si>
  <si>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</si>
  <si>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</si>
  <si>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</si>
  <si>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</si>
  <si>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</si>
  <si>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</si>
  <si>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</si>
  <si>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</si>
  <si>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</si>
  <si>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</si>
  <si>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</si>
  <si>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</si>
  <si>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</si>
  <si>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</si>
  <si>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</si>
  <si>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</si>
  <si>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</si>
  <si>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</si>
  <si>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</si>
  <si>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</si>
  <si>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</si>
  <si>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</si>
  <si>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</si>
  <si>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</si>
  <si>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</si>
  <si>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</si>
  <si>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</si>
  <si>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</si>
  <si>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</si>
  <si>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</si>
  <si>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</si>
  <si>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</si>
  <si>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</si>
  <si>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</si>
  <si>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</si>
  <si>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</si>
  <si>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</si>
  <si>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</si>
  <si>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</si>
  <si>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</si>
  <si>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</si>
  <si>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</si>
  <si>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</si>
  <si>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</si>
  <si>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</si>
  <si>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</si>
  <si>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</si>
  <si>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</si>
  <si>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</si>
  <si>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</si>
  <si>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</si>
  <si>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</si>
  <si>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</si>
  <si>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</si>
  <si>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</si>
  <si>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</si>
  <si>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</si>
  <si>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</si>
  <si>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</si>
  <si>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</si>
  <si>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</si>
  <si>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</si>
  <si>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</si>
  <si>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</si>
  <si>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</si>
  <si>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</si>
  <si>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</si>
  <si>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</si>
  <si>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</si>
  <si>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</si>
  <si>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</si>
  <si>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</si>
  <si>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</si>
  <si>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</si>
  <si>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</si>
  <si>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</si>
  <si>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</si>
  <si>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</si>
  <si>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</si>
  <si>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</si>
  <si>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</si>
  <si>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</si>
  <si>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</si>
  <si>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</si>
  <si>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</si>
  <si>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</si>
  <si>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</si>
  <si>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</si>
  <si>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</si>
  <si>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</si>
  <si>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</si>
  <si>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</si>
  <si>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</si>
  <si>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</si>
  <si>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</si>
  <si>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</si>
  <si>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</si>
  <si>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</si>
  <si>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</si>
  <si>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</si>
  <si>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</si>
  <si>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</si>
  <si>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</si>
  <si>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</si>
  <si>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</si>
  <si>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</si>
  <si>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</si>
  <si>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</si>
  <si>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</si>
  <si>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</si>
  <si>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</si>
  <si>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</si>
  <si>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</si>
  <si>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</si>
  <si>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</si>
  <si>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</si>
  <si>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</si>
  <si>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</si>
  <si>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</si>
  <si>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</si>
  <si>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</si>
  <si>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</si>
  <si>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</si>
  <si>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</si>
  <si>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</si>
  <si>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</si>
  <si>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</si>
  <si>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</si>
  <si>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</si>
  <si>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</si>
  <si>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</si>
  <si>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</si>
  <si>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</si>
  <si>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</si>
  <si>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</si>
  <si>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</si>
  <si>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</si>
  <si>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</si>
  <si>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</si>
  <si>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</si>
  <si>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</si>
  <si>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</si>
  <si>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</si>
  <si>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</si>
  <si>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</si>
  <si>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</si>
  <si>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</si>
  <si>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</si>
  <si>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</si>
  <si>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</si>
  <si>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</si>
  <si>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</si>
  <si>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</si>
  <si>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</si>
  <si>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</si>
  <si>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</si>
  <si>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</si>
  <si>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</si>
  <si>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</si>
  <si>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</si>
  <si>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</si>
  <si>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</si>
  <si>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</si>
  <si>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</si>
  <si>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</si>
  <si>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</si>
  <si>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</si>
  <si>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</si>
  <si>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</si>
  <si>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</si>
  <si>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</si>
  <si>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</si>
  <si>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</si>
  <si>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</si>
  <si>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</si>
  <si>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</si>
  <si>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</si>
  <si>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</si>
  <si>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</si>
  <si>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</si>
  <si>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</si>
  <si>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</si>
  <si>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</si>
  <si>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</si>
  <si>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</si>
  <si>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</si>
  <si>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</si>
  <si>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</si>
  <si>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</si>
  <si>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</si>
  <si>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</si>
  <si>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</si>
  <si>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</si>
  <si>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</si>
  <si>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</si>
  <si>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</si>
  <si>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</si>
  <si>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</si>
  <si>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</si>
  <si>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</si>
  <si>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</si>
  <si>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</si>
  <si>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</si>
  <si>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</si>
  <si>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</si>
  <si>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</si>
  <si>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</si>
  <si>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</si>
  <si>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</si>
  <si>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</si>
  <si>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</si>
  <si>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</si>
  <si>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</si>
  <si>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</si>
  <si>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</si>
  <si>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</si>
  <si>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</si>
  <si>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</si>
  <si>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</si>
  <si>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</si>
  <si>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</si>
  <si>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</si>
  <si>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</si>
  <si>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</si>
  <si>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</si>
  <si>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</si>
  <si>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</si>
  <si>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</si>
  <si>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</si>
  <si>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</si>
  <si>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</si>
  <si>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</si>
  <si>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</si>
  <si>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</si>
  <si>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</si>
  <si>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</si>
  <si>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</si>
  <si>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</si>
  <si>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</si>
  <si>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</si>
  <si>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</si>
  <si>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</si>
  <si>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</si>
  <si>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</si>
  <si>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</si>
  <si>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</si>
  <si>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</si>
  <si>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</si>
  <si>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</si>
  <si>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</si>
  <si>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</si>
  <si>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</si>
  <si>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</si>
  <si>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</si>
  <si>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</si>
  <si>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</si>
  <si>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</si>
  <si>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</si>
  <si>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</si>
  <si>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</si>
  <si>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</si>
  <si>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</si>
  <si>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</si>
  <si>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</si>
  <si>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</si>
  <si>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</si>
  <si>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</si>
  <si>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</si>
  <si>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</si>
  <si>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</si>
  <si>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</si>
  <si>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</si>
  <si>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</si>
  <si>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</si>
  <si>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</si>
  <si>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</si>
  <si>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</si>
  <si>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</si>
  <si>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</si>
  <si>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</si>
  <si>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</si>
  <si>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</si>
  <si>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</si>
  <si>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</si>
  <si>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</si>
  <si>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</si>
  <si>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</si>
  <si>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</si>
  <si>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</si>
  <si>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</si>
  <si>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</si>
  <si>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</si>
  <si>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</si>
  <si>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</si>
  <si>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</si>
  <si>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</si>
  <si>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</si>
  <si>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</si>
  <si>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</si>
  <si>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</si>
  <si>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</si>
  <si>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</si>
  <si>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</si>
  <si>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</si>
  <si>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</si>
  <si>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</si>
  <si>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</si>
  <si>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</si>
  <si>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</si>
  <si>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</si>
  <si>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</si>
  <si>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</si>
  <si>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</si>
  <si>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</si>
  <si>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</si>
  <si>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</si>
  <si>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</si>
  <si>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</si>
  <si>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</si>
  <si>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</si>
  <si>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</si>
  <si>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</si>
  <si>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</si>
  <si>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</si>
  <si>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</si>
  <si>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</si>
  <si>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</si>
  <si>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</si>
  <si>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</si>
  <si>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</si>
  <si>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</si>
  <si>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</si>
  <si>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</si>
  <si>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</si>
  <si>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</si>
  <si>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</si>
  <si>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</si>
  <si>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</si>
  <si>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</si>
  <si>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</si>
  <si>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</si>
  <si>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</si>
  <si>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</si>
  <si>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</si>
  <si>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</si>
  <si>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</si>
  <si>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</si>
  <si>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</si>
  <si>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</si>
  <si>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</si>
  <si>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</si>
  <si>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</si>
  <si>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</si>
  <si>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</si>
  <si>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</si>
  <si>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</si>
  <si>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</si>
  <si>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</si>
  <si>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</si>
  <si>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</si>
  <si>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</si>
  <si>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</si>
  <si>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</si>
  <si>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</si>
  <si>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</si>
  <si>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</si>
  <si>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</si>
  <si>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</si>
  <si>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</si>
  <si>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</si>
  <si>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</si>
  <si>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</si>
  <si>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</si>
  <si>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</si>
  <si>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</si>
  <si>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</si>
  <si>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</si>
  <si>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</si>
  <si>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</si>
  <si>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</si>
  <si>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</si>
  <si>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</si>
  <si>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</si>
  <si>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</si>
  <si>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</si>
  <si>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</si>
  <si>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</si>
  <si>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</si>
  <si>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</si>
  <si>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</si>
  <si>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</si>
  <si>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</si>
  <si>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</si>
  <si>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</si>
  <si>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</si>
  <si>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</si>
  <si>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</si>
  <si>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</si>
  <si>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</si>
  <si>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</si>
  <si>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</si>
  <si>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</si>
  <si>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</si>
  <si>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</si>
  <si>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</si>
  <si>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</si>
  <si>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</si>
  <si>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</si>
  <si>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</si>
  <si>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</si>
  <si>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</si>
  <si>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</si>
  <si>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</si>
  <si>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</si>
  <si>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</si>
  <si>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</si>
  <si>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</si>
  <si>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</si>
  <si>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</si>
  <si>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</si>
  <si>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</si>
  <si>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</si>
  <si>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</si>
  <si>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</si>
  <si>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</si>
  <si>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</si>
  <si>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</si>
  <si>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</si>
  <si>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</si>
  <si>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</si>
  <si>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</si>
  <si>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</si>
  <si>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</si>
  <si>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</si>
  <si>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</si>
  <si>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</si>
  <si>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</si>
  <si>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</si>
  <si>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</si>
  <si>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</si>
  <si>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</si>
  <si>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</si>
  <si>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</si>
  <si>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</si>
  <si>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</si>
  <si>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</si>
  <si>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</si>
  <si>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</si>
  <si>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</si>
  <si>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</si>
  <si>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</si>
  <si>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</si>
  <si>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</si>
  <si>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</si>
  <si>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</si>
  <si>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</si>
  <si>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</si>
  <si>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</si>
  <si>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</si>
  <si>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</si>
  <si>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</si>
  <si>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</si>
  <si>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</si>
  <si>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</si>
  <si>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</si>
  <si>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</si>
  <si>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</si>
  <si>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</si>
  <si>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</si>
  <si>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</si>
  <si>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</si>
  <si>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</si>
  <si>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</si>
  <si>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</si>
  <si>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</si>
  <si>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</si>
  <si>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</si>
  <si>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</si>
  <si>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</si>
  <si>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</si>
  <si>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</si>
  <si>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</si>
  <si>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</si>
  <si>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</si>
  <si>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</si>
  <si>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</si>
  <si>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</si>
  <si>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</si>
  <si>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</si>
  <si>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</si>
  <si>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</si>
  <si>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</si>
  <si>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</si>
  <si>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</si>
  <si>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</si>
  <si>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</si>
  <si>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</si>
  <si>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</si>
  <si>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</si>
  <si>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</si>
  <si>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</si>
  <si>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</si>
  <si>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</si>
  <si>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</si>
  <si>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</si>
  <si>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</si>
  <si>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</si>
  <si>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</si>
  <si>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</si>
  <si>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</si>
  <si>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</si>
  <si>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</si>
  <si>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</si>
  <si>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</si>
  <si>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</si>
  <si>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</si>
  <si>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</si>
  <si>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</si>
  <si>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</si>
  <si>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</si>
  <si>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</si>
  <si>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</si>
  <si>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</si>
  <si>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</si>
  <si>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</si>
  <si>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</si>
  <si>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</si>
  <si>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</si>
  <si>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</si>
  <si>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</si>
  <si>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</si>
  <si>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</si>
  <si>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</si>
  <si>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</si>
  <si>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</si>
  <si>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</si>
  <si>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</si>
  <si>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</si>
  <si>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</si>
  <si>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</si>
  <si>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</si>
  <si>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</si>
  <si>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</si>
  <si>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</si>
  <si>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</si>
  <si>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</si>
  <si>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</si>
  <si>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</si>
  <si>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</si>
  <si>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</si>
  <si>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</si>
  <si>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</si>
  <si>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</si>
  <si>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</si>
  <si>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</si>
  <si>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</si>
  <si>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</si>
  <si>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</si>
  <si>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</si>
  <si>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</si>
  <si>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</si>
  <si>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</si>
  <si>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</si>
  <si>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</si>
  <si>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</si>
  <si>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</si>
  <si>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</si>
  <si>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</si>
  <si>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</si>
  <si>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</si>
  <si>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</si>
  <si>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</si>
  <si>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</si>
  <si>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</si>
  <si>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</si>
  <si>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</si>
  <si>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</si>
  <si>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</si>
  <si>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</si>
  <si>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</si>
  <si>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</si>
  <si>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</si>
  <si>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</si>
  <si>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</si>
  <si>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</si>
  <si>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</si>
  <si>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</si>
  <si>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</si>
  <si>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</si>
  <si>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</si>
  <si>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</si>
  <si>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</si>
  <si>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</si>
  <si>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</si>
  <si>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</si>
  <si>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</si>
  <si>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</si>
  <si>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</si>
  <si>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</si>
  <si>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</si>
  <si>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</si>
  <si>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</si>
  <si>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</si>
  <si>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</si>
  <si>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</si>
  <si>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</si>
  <si>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</si>
  <si>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</si>
  <si>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</si>
  <si>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</si>
  <si>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</si>
  <si>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</si>
  <si>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</si>
  <si>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</si>
  <si>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</si>
  <si>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</si>
  <si>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</si>
  <si>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</si>
  <si>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</si>
  <si>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</si>
  <si>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</si>
  <si>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</si>
  <si>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</si>
  <si>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</si>
  <si>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</si>
  <si>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</si>
  <si>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</si>
  <si>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</si>
  <si>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</si>
  <si>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</si>
  <si>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</si>
  <si>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</si>
  <si>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</si>
  <si>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</si>
  <si>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</si>
  <si>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</si>
  <si>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</si>
  <si>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</si>
  <si>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</si>
  <si>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</si>
  <si>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</si>
  <si>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</si>
  <si>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</si>
  <si>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</si>
  <si>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</si>
  <si>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</si>
  <si>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</si>
  <si>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</si>
  <si>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</si>
  <si>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</si>
  <si>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</si>
  <si>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</si>
  <si>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</si>
  <si>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</si>
  <si>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</si>
  <si>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</si>
  <si>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</si>
  <si>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</si>
  <si>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</si>
  <si>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</si>
  <si>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</si>
  <si>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</si>
  <si>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</si>
  <si>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</si>
  <si>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</si>
  <si>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</si>
  <si>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</si>
  <si>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</si>
  <si>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</si>
  <si>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</si>
  <si>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</si>
  <si>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</si>
  <si>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</si>
  <si>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</si>
  <si>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</si>
  <si>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</si>
  <si>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</si>
  <si>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</si>
  <si>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</si>
  <si>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</si>
  <si>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</si>
  <si>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</si>
  <si>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</si>
  <si>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</si>
  <si>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</si>
  <si>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</si>
  <si>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</si>
  <si>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</si>
  <si>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</si>
  <si>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</si>
  <si>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</si>
  <si>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</si>
  <si>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</si>
  <si>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</si>
  <si>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</si>
  <si>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</si>
  <si>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</si>
  <si>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</si>
  <si>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</si>
  <si>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</si>
  <si>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</si>
  <si>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</si>
  <si>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</si>
  <si>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</si>
  <si>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</si>
  <si>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</si>
  <si>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</si>
  <si>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</si>
  <si>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</si>
  <si>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</si>
  <si>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</si>
  <si>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</si>
  <si>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</si>
  <si>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</si>
  <si>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</si>
  <si>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</si>
  <si>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</si>
  <si>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</si>
  <si>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</si>
  <si>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</si>
  <si>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</si>
  <si>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</si>
  <si>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</si>
  <si>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</si>
  <si>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</si>
  <si>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</si>
  <si>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</si>
  <si>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</si>
  <si>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</si>
  <si>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</si>
  <si>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</si>
  <si>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</si>
  <si>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</si>
  <si>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</si>
  <si>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</si>
  <si>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</si>
  <si>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</si>
  <si>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</si>
  <si>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</si>
  <si>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</si>
  <si>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</si>
  <si>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</si>
  <si>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</si>
  <si>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</si>
  <si>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</si>
  <si>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</si>
  <si>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</si>
  <si>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</si>
  <si>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</si>
  <si>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</si>
  <si>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</si>
  <si>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</si>
  <si>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</si>
  <si>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</si>
  <si>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</si>
  <si>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</si>
  <si>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</si>
  <si>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</si>
  <si>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</si>
  <si>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</si>
  <si>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</si>
  <si>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</si>
  <si>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</si>
  <si>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</si>
  <si>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</si>
  <si>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</si>
  <si>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</si>
  <si>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</si>
  <si>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</si>
  <si>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</si>
  <si>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</si>
  <si>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</si>
  <si>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</si>
  <si>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</si>
  <si>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</si>
  <si>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</si>
  <si>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</si>
  <si>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</si>
  <si>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</si>
  <si>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</si>
  <si>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</si>
  <si>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</si>
  <si>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</si>
  <si>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</si>
  <si>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</si>
  <si>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</si>
  <si>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</si>
  <si>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</si>
  <si>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</si>
  <si>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</si>
  <si>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</si>
  <si>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</si>
  <si>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</si>
  <si>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</si>
  <si>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</si>
  <si>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</si>
  <si>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</si>
  <si>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</si>
  <si>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</si>
  <si>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</si>
  <si>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</si>
  <si>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</si>
  <si>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</si>
  <si>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</si>
  <si>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</si>
  <si>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</si>
  <si>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</si>
  <si>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</si>
  <si>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</si>
  <si>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</si>
  <si>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</si>
  <si>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</si>
  <si>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</si>
  <si>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</si>
  <si>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</si>
  <si>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</si>
  <si>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</si>
  <si>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</si>
  <si>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</si>
  <si>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</si>
  <si>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</si>
  <si>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</si>
  <si>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</si>
  <si>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</si>
  <si>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</si>
  <si>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</si>
  <si>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</si>
  <si>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</si>
  <si>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</si>
  <si>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</si>
  <si>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</si>
  <si>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</si>
  <si>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</si>
  <si>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</si>
  <si>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</si>
  <si>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</si>
  <si>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</si>
  <si>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</si>
  <si>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</si>
  <si>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</si>
  <si>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</si>
  <si>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</si>
  <si>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</si>
  <si>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</si>
  <si>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</si>
  <si>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</si>
  <si>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</si>
  <si>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</si>
  <si>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</si>
  <si>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</si>
  <si>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</si>
  <si>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</si>
  <si>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</si>
  <si>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</si>
  <si>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</si>
  <si>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</si>
  <si>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</si>
  <si>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</si>
  <si>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</si>
  <si>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</si>
  <si>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</si>
  <si>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</si>
  <si>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</si>
  <si>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</si>
  <si>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</si>
  <si>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</si>
  <si>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</si>
  <si>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</si>
  <si>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</si>
  <si>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</si>
  <si>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</si>
  <si>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</si>
  <si>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</si>
  <si>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</si>
  <si>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</si>
  <si>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</si>
  <si>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</si>
  <si>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</si>
  <si>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</si>
  <si>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</si>
  <si>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</si>
  <si>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</si>
  <si>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</si>
  <si>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</si>
  <si>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</si>
  <si>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</si>
  <si>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</si>
  <si>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</si>
  <si>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</si>
  <si>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</si>
  <si>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</si>
  <si>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</si>
  <si>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</si>
  <si>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</si>
  <si>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</si>
  <si>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</si>
  <si>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</si>
  <si>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</si>
  <si>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</si>
  <si>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</si>
  <si>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</si>
  <si>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</si>
  <si>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</si>
  <si>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</si>
  <si>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</si>
  <si>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</si>
  <si>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</si>
  <si>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</si>
  <si>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</si>
  <si>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</si>
  <si>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</si>
  <si>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</si>
  <si>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</si>
  <si>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</si>
  <si>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</si>
  <si>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</si>
  <si>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</si>
  <si>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</si>
  <si>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</si>
  <si>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</si>
  <si>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</si>
  <si>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</si>
  <si>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</si>
  <si>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</si>
  <si>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</si>
  <si>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</si>
  <si>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</si>
  <si>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</si>
  <si>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</si>
  <si>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</si>
  <si>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</si>
  <si>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</si>
  <si>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</si>
  <si>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</si>
  <si>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</si>
  <si>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</si>
  <si>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</si>
  <si>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</si>
  <si>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</si>
  <si>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</si>
  <si>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</si>
  <si>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</si>
  <si>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</si>
  <si>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</si>
  <si>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</si>
  <si>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</si>
  <si>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</si>
  <si>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</si>
  <si>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</si>
  <si>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</si>
  <si>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</si>
  <si>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</si>
  <si>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</si>
  <si>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</si>
  <si>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</si>
  <si>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</si>
  <si>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</si>
  <si>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</si>
  <si>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</si>
  <si>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</si>
  <si>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</si>
  <si>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</si>
  <si>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</si>
  <si>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</si>
  <si>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</si>
  <si>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</si>
  <si>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</si>
  <si>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</si>
  <si>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</si>
  <si>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</si>
  <si>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</si>
  <si>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</si>
  <si>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</si>
  <si>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</si>
  <si>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</si>
  <si>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</si>
  <si>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</si>
  <si>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</si>
  <si>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</si>
  <si>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</si>
  <si>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</si>
  <si>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</si>
  <si>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</si>
  <si>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</si>
  <si>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</si>
  <si>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</si>
  <si>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</si>
  <si>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</si>
  <si>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</si>
  <si>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</si>
  <si>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</si>
  <si>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</si>
  <si>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</si>
  <si>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</si>
  <si>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</si>
  <si>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</si>
  <si>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</si>
  <si>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</si>
  <si>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</si>
  <si>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</si>
  <si>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</si>
  <si>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</si>
  <si>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</si>
  <si>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</si>
  <si>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</si>
  <si>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</si>
  <si>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</si>
  <si>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</si>
  <si>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</si>
  <si>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</si>
  <si>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</si>
  <si>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</si>
  <si>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</si>
  <si>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</si>
  <si>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</si>
  <si>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</si>
  <si>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</si>
  <si>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</si>
  <si>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</si>
  <si>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</si>
  <si>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</si>
  <si>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</si>
  <si>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</si>
  <si>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</si>
  <si>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</si>
  <si>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</si>
  <si>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</si>
  <si>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</si>
  <si>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</si>
  <si>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</si>
  <si>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</si>
  <si>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</si>
  <si>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</si>
  <si>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</si>
  <si>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</si>
  <si>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</si>
  <si>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</si>
  <si>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</si>
  <si>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</si>
  <si>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</si>
  <si>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</si>
  <si>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</si>
  <si>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</si>
  <si>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</si>
  <si>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</si>
  <si>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</si>
  <si>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</si>
  <si>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</si>
  <si>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</si>
  <si>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</si>
  <si>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</si>
  <si>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</si>
  <si>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</si>
  <si>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</si>
  <si>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</si>
  <si>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</si>
  <si>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</si>
  <si>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</si>
  <si>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</si>
  <si>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</si>
  <si>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</si>
  <si>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</si>
  <si>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</si>
  <si>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</si>
  <si>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</si>
  <si>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</si>
  <si>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</si>
  <si>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</si>
  <si>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</si>
  <si>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</si>
  <si>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</si>
  <si>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</si>
  <si>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</si>
  <si>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</si>
  <si>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</si>
  <si>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</si>
  <si>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</si>
  <si>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</si>
  <si>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</si>
  <si>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</si>
  <si>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</si>
  <si>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</si>
  <si>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</si>
  <si>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</si>
  <si>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</si>
  <si>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</si>
  <si>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</si>
  <si>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</si>
  <si>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</si>
  <si>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</si>
  <si>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</si>
  <si>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</si>
  <si>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</si>
  <si>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</si>
  <si>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</si>
  <si>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</si>
  <si>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</si>
  <si>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</si>
  <si>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</si>
  <si>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</si>
  <si>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</si>
  <si>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</si>
  <si>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</si>
  <si>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</si>
  <si>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</si>
  <si>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</si>
  <si>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</si>
  <si>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</si>
  <si>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</si>
  <si>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</si>
  <si>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</si>
  <si>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</si>
  <si>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</si>
  <si>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</si>
  <si>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</si>
  <si>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</si>
  <si>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</si>
  <si>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</si>
  <si>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</si>
  <si>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</si>
  <si>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</si>
  <si>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</si>
  <si>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</si>
  <si>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</si>
  <si>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</si>
  <si>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</si>
  <si>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</si>
  <si>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</si>
  <si>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</si>
  <si>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</si>
  <si>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</si>
  <si>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</si>
  <si>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</si>
  <si>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</si>
  <si>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</si>
  <si>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</si>
  <si>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</si>
  <si>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</si>
  <si>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</si>
  <si>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</si>
  <si>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</si>
  <si>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</si>
  <si>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</si>
  <si>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</si>
  <si>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</si>
  <si>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</si>
  <si>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</si>
  <si>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</si>
  <si>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</si>
  <si>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</si>
  <si>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</si>
  <si>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</si>
  <si>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</si>
  <si>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</si>
  <si>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</si>
  <si>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</si>
  <si>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</si>
  <si>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</si>
  <si>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</si>
  <si>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</si>
  <si>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</si>
  <si>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</si>
  <si>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</si>
  <si>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</si>
  <si>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</si>
  <si>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</si>
  <si>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</si>
  <si>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</si>
  <si>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</si>
  <si>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</si>
  <si>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</si>
  <si>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</si>
  <si>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</si>
  <si>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</si>
  <si>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</si>
  <si>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</si>
  <si>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</si>
  <si>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</si>
  <si>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</si>
  <si>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</si>
  <si>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</si>
  <si>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</si>
  <si>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</si>
  <si>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</si>
  <si>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</si>
  <si>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</si>
  <si>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</si>
  <si>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</si>
  <si>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</si>
  <si>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</si>
  <si>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</si>
  <si>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</si>
  <si>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</si>
  <si>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</si>
  <si>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</si>
  <si>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</si>
  <si>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</si>
  <si>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</si>
  <si>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</si>
  <si>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</si>
  <si>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</si>
  <si>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</si>
  <si>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</si>
  <si>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</si>
  <si>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</si>
  <si>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</si>
  <si>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</si>
  <si>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</si>
  <si>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</si>
  <si>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</si>
  <si>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</si>
  <si>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</si>
  <si>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</si>
  <si>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</si>
  <si>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</si>
  <si>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</si>
  <si>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</si>
  <si>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</si>
  <si>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</si>
  <si>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</si>
  <si>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</si>
  <si>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</si>
  <si>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</si>
  <si>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</si>
  <si>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</si>
  <si>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</si>
  <si>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</si>
  <si>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</si>
  <si>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</si>
  <si>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</si>
  <si>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</si>
  <si>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</si>
  <si>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</si>
  <si>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</si>
  <si>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</si>
  <si>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</si>
  <si>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</si>
  <si>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</si>
  <si>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</si>
  <si>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</si>
  <si>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</si>
  <si>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</si>
  <si>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</si>
  <si>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</si>
  <si>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</si>
  <si>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</si>
  <si>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</si>
  <si>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</si>
  <si>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</si>
  <si>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</si>
  <si>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</si>
  <si>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</si>
  <si>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</si>
  <si>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</si>
  <si>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</si>
  <si>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</si>
  <si>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</si>
  <si>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</si>
  <si>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</si>
  <si>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</si>
  <si>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</si>
  <si>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</si>
  <si>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</si>
  <si>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</si>
  <si>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</si>
  <si>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</si>
  <si>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</si>
  <si>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</si>
  <si>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</si>
  <si>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</si>
  <si>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</si>
  <si>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</si>
  <si>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</si>
  <si>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</si>
  <si>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</si>
  <si>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</si>
  <si>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</si>
  <si>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</si>
  <si>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</si>
  <si>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</si>
  <si>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</si>
  <si>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</si>
  <si>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</si>
  <si>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</si>
  <si>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</si>
  <si>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</si>
  <si>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</si>
  <si>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</si>
  <si>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</si>
  <si>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</si>
  <si>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</si>
  <si>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</si>
  <si>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</si>
  <si>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</si>
  <si>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</si>
  <si>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</si>
  <si>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</si>
  <si>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</si>
  <si>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</si>
  <si>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</si>
  <si>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</si>
  <si>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</si>
  <si>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</si>
  <si>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</si>
  <si>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</si>
  <si>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</si>
  <si>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</si>
  <si>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</si>
  <si>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</si>
  <si>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</si>
  <si>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</si>
  <si>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</si>
  <si>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</si>
  <si>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</si>
  <si>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</si>
  <si>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</si>
  <si>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</si>
  <si>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</si>
  <si>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</si>
  <si>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</si>
  <si>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</si>
  <si>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</si>
  <si>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</si>
  <si>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</si>
  <si>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</si>
  <si>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</si>
  <si>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</si>
  <si>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</si>
  <si>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</si>
  <si>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</si>
  <si>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</si>
  <si>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</si>
  <si>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</si>
  <si>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</si>
  <si>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</si>
  <si>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</si>
  <si>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</si>
  <si>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</si>
  <si>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</si>
  <si>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</si>
  <si>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</si>
  <si>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</si>
  <si>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</si>
  <si>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</si>
  <si>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</si>
  <si>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</si>
  <si>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</si>
  <si>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</si>
  <si>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</si>
  <si>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</si>
  <si>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</si>
  <si>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</si>
  <si>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</si>
  <si>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</si>
  <si>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</si>
  <si>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</si>
  <si>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</si>
  <si>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</si>
  <si>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</si>
  <si>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</si>
  <si>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</si>
  <si>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</si>
  <si>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</si>
  <si>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</si>
  <si>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</si>
  <si>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</si>
  <si>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</si>
  <si>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</si>
  <si>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</si>
  <si>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</si>
  <si>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</si>
  <si>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</si>
  <si>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</si>
  <si>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</si>
  <si>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</si>
  <si>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</si>
  <si>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</si>
  <si>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</si>
  <si>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</si>
  <si>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</si>
  <si>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</si>
  <si>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</si>
  <si>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</si>
  <si>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</si>
  <si>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</si>
  <si>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</si>
  <si>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</si>
  <si>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</si>
  <si>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</si>
  <si>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</si>
  <si>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</si>
  <si>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</si>
  <si>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</si>
  <si>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</si>
  <si>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</si>
  <si>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</si>
  <si>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</si>
  <si>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</si>
  <si>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</si>
  <si>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</si>
  <si>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</si>
  <si>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</si>
  <si>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</si>
  <si>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</si>
  <si>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</si>
  <si>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</si>
  <si>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</si>
  <si>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</si>
  <si>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</si>
  <si>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</si>
  <si>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</si>
  <si>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</si>
  <si>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</si>
  <si>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</si>
  <si>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</si>
  <si>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</si>
  <si>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</si>
  <si>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</si>
  <si>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</si>
  <si>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</si>
  <si>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</si>
  <si>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</si>
  <si>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</si>
  <si>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</si>
  <si>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</si>
  <si>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</si>
  <si>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</si>
  <si>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</si>
  <si>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</si>
  <si>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</si>
  <si>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</si>
  <si>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</si>
  <si>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</si>
  <si>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</si>
  <si>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</si>
  <si>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</si>
  <si>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</si>
  <si>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</si>
  <si>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</si>
  <si>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</si>
  <si>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</si>
  <si>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</si>
  <si>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</si>
  <si>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</si>
  <si>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</si>
  <si>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</si>
  <si>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</si>
  <si>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</si>
  <si>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</si>
  <si>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</si>
  <si>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</si>
  <si>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</si>
  <si>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</si>
  <si>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</si>
  <si>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</si>
  <si>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</si>
  <si>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</si>
  <si>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</si>
  <si>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</si>
  <si>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</si>
  <si>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</si>
  <si>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</si>
  <si>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</si>
  <si>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</si>
  <si>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</si>
  <si>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</si>
  <si>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</si>
  <si>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</si>
  <si>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</si>
  <si>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</si>
  <si>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</si>
  <si>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</si>
  <si>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</si>
  <si>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</si>
  <si>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</si>
  <si>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</si>
  <si>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</si>
  <si>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</si>
  <si>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</si>
  <si>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</si>
  <si>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</si>
  <si>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</si>
  <si>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</si>
  <si>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</si>
  <si>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</si>
  <si>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</si>
  <si>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</si>
  <si>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</si>
  <si>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</si>
  <si>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</si>
  <si>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</si>
  <si>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</si>
  <si>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</si>
  <si>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</si>
  <si>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</si>
  <si>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</si>
  <si>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</si>
  <si>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</si>
  <si>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</si>
  <si>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</si>
  <si>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</si>
  <si>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</si>
  <si>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</si>
  <si>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</si>
  <si>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</si>
  <si>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</si>
  <si>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</si>
  <si>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</si>
  <si>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</si>
  <si>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</si>
  <si>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</si>
  <si>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</si>
  <si>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</si>
  <si>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</si>
  <si>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</si>
  <si>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</si>
  <si>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</si>
  <si>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</si>
  <si>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</si>
  <si>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</si>
  <si>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</si>
  <si>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</si>
  <si>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</si>
  <si>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</si>
  <si>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</si>
  <si>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</si>
  <si>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</si>
  <si>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</si>
  <si>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</si>
  <si>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</si>
  <si>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</si>
  <si>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</si>
  <si>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</si>
  <si>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</si>
  <si>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</si>
  <si>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</si>
  <si>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</si>
  <si>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</si>
  <si>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</si>
  <si>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</si>
  <si>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</si>
  <si>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</si>
  <si>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</si>
  <si>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</si>
  <si>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</si>
  <si>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</si>
  <si>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</si>
  <si>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</si>
  <si>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</si>
  <si>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</si>
  <si>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</si>
  <si>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</si>
  <si>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</si>
  <si>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</si>
  <si>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</si>
  <si>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</si>
  <si>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</si>
  <si>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</si>
  <si>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</si>
  <si>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</si>
  <si>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</si>
  <si>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</si>
  <si>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</si>
  <si>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</si>
  <si>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</si>
  <si>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</si>
  <si>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</si>
  <si>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</si>
  <si>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</si>
  <si>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</si>
  <si>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</si>
  <si>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</si>
  <si>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</si>
  <si>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</si>
  <si>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</si>
  <si>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</si>
  <si>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</si>
  <si>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</si>
  <si>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</si>
  <si>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</si>
  <si>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</si>
  <si>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</si>
  <si>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</si>
  <si>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</si>
  <si>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</si>
  <si>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</si>
  <si>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</si>
  <si>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</si>
  <si>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</si>
  <si>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</si>
  <si>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</si>
  <si>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</si>
  <si>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</si>
  <si>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</si>
  <si>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</si>
  <si>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</si>
  <si>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</si>
  <si>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</si>
  <si>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</si>
  <si>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</si>
  <si>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</si>
  <si>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</si>
  <si>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</si>
  <si>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</si>
  <si>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</si>
  <si>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</si>
  <si>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</si>
  <si>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</si>
  <si>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</si>
  <si>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</si>
  <si>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</si>
  <si>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</si>
  <si>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</si>
  <si>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</si>
  <si>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</si>
  <si>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</si>
  <si>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</si>
  <si>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</si>
  <si>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</si>
  <si>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</si>
  <si>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</si>
  <si>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</si>
  <si>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</si>
  <si>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</si>
  <si>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</si>
  <si>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</si>
  <si>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</si>
  <si>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</si>
  <si>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</si>
  <si>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</si>
  <si>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</si>
  <si>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</si>
  <si>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</si>
  <si>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</si>
  <si>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</si>
  <si>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</si>
  <si>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</si>
  <si>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</si>
  <si>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</si>
  <si>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</si>
  <si>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</si>
  <si>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</si>
  <si>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</si>
  <si>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</si>
  <si>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</si>
  <si>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</si>
  <si>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</si>
  <si>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</si>
  <si>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</si>
  <si>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</si>
  <si>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</si>
  <si>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</si>
  <si>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</si>
  <si>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</si>
  <si>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</si>
  <si>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</si>
  <si>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</si>
  <si>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</si>
  <si>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</si>
  <si>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</si>
  <si>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</si>
  <si>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</si>
  <si>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</si>
  <si>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</si>
  <si>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</si>
  <si>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</si>
  <si>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</si>
  <si>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</si>
  <si>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</si>
  <si>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</si>
  <si>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</si>
  <si>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</si>
  <si>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</si>
  <si>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</si>
  <si>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</si>
  <si>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</si>
  <si>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</si>
  <si>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</si>
  <si>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</si>
  <si>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</si>
  <si>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</si>
  <si>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</si>
  <si>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</si>
  <si>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</si>
  <si>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</si>
  <si>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</si>
  <si>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</si>
  <si>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</si>
  <si>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</si>
  <si>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</si>
  <si>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</si>
  <si>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</si>
  <si>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</si>
  <si>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</si>
  <si>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</si>
  <si>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</si>
  <si>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</si>
  <si>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</si>
  <si>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</si>
  <si>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</si>
  <si>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</si>
  <si>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</si>
  <si>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</si>
  <si>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</si>
  <si>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</si>
  <si>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</si>
  <si>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</si>
  <si>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</si>
  <si>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</si>
  <si>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</si>
  <si>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</si>
  <si>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</si>
  <si>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</si>
  <si>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</si>
  <si>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</si>
  <si>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</si>
  <si>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</si>
  <si>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</si>
  <si>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</si>
  <si>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</si>
  <si>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</si>
  <si>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</si>
  <si>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</si>
  <si>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</si>
  <si>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</si>
  <si>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</si>
  <si>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</si>
  <si>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</si>
  <si>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</si>
  <si>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</si>
  <si>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</si>
  <si>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</si>
  <si>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</si>
  <si>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</si>
  <si>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</si>
  <si>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</si>
  <si>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</si>
  <si>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</si>
  <si>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</si>
  <si>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</si>
  <si>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</si>
  <si>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</si>
  <si>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</si>
  <si>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</si>
  <si>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</si>
  <si>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</si>
  <si>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</si>
  <si>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</si>
  <si>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</si>
  <si>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</si>
  <si>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</si>
  <si>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</si>
  <si>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</si>
  <si>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</si>
  <si>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</si>
  <si>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</si>
  <si>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</si>
  <si>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</si>
  <si>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</si>
  <si>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</si>
  <si>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</si>
  <si>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</si>
  <si>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</si>
  <si>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</si>
  <si>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</si>
  <si>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</si>
  <si>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</si>
  <si>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</si>
  <si>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</si>
  <si>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</si>
  <si>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</si>
  <si>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</si>
  <si>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</si>
  <si>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</si>
  <si>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</si>
  <si>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</si>
  <si>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</si>
  <si>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</si>
  <si>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</si>
  <si>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</si>
  <si>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</si>
  <si>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</si>
  <si>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</si>
  <si>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</si>
  <si>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</si>
  <si>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</si>
  <si>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</si>
  <si>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</si>
  <si>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</si>
  <si>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</si>
  <si>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</si>
  <si>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</si>
  <si>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</si>
  <si>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</si>
  <si>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</si>
  <si>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</si>
  <si>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</si>
  <si>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</si>
  <si>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</si>
  <si>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</si>
  <si>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</si>
  <si>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</si>
  <si>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</si>
  <si>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</si>
  <si>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</si>
  <si>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</si>
  <si>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</si>
  <si>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</si>
  <si>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</si>
  <si>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</si>
  <si>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</si>
  <si>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</si>
  <si>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</si>
  <si>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</si>
  <si>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</si>
  <si>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</si>
  <si>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</si>
  <si>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</si>
  <si>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</si>
  <si>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</si>
  <si>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</si>
  <si>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</si>
  <si>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</si>
  <si>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</si>
  <si>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</si>
  <si>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</si>
  <si>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</si>
  <si>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</si>
  <si>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</si>
  <si>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</si>
  <si>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</si>
  <si>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</si>
  <si>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</si>
  <si>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</si>
  <si>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</si>
  <si>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</si>
  <si>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</si>
  <si>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</si>
  <si>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</si>
  <si>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</si>
  <si>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</si>
  <si>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</si>
  <si>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</si>
  <si>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</si>
  <si>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</si>
  <si>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</si>
  <si>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</si>
  <si>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</si>
  <si>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</si>
  <si>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</si>
  <si>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</si>
  <si>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</si>
  <si>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</si>
  <si>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</si>
  <si>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</si>
  <si>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</si>
  <si>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</si>
  <si>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</si>
  <si>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</si>
  <si>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</si>
  <si>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</si>
  <si>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</si>
  <si>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</si>
  <si>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</si>
  <si>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</si>
  <si>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</si>
  <si>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</si>
  <si>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</si>
  <si>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</si>
  <si>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</si>
  <si>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</si>
  <si>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</si>
  <si>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</si>
  <si>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</si>
  <si>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</si>
  <si>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</si>
  <si>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</si>
  <si>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</si>
  <si>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</si>
  <si>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</si>
  <si>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</si>
  <si>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</si>
  <si>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</si>
  <si>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</si>
  <si>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</si>
  <si>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</si>
  <si>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</si>
  <si>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</si>
  <si>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</si>
  <si>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</si>
  <si>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</si>
  <si>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</si>
  <si>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</si>
  <si>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</si>
  <si>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</si>
  <si>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</si>
  <si>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</si>
  <si>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</si>
  <si>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</si>
  <si>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</si>
  <si>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</si>
  <si>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</si>
  <si>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</si>
  <si>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</si>
  <si>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</si>
  <si>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</si>
  <si>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</si>
  <si>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</si>
  <si>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</si>
  <si>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</si>
  <si>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</si>
  <si>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</si>
  <si>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</si>
  <si>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</si>
  <si>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</si>
  <si>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</si>
  <si>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</si>
  <si>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</si>
  <si>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</si>
  <si>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</si>
  <si>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</si>
  <si>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</si>
  <si>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</si>
  <si>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</si>
  <si>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</si>
  <si>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</si>
  <si>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</si>
  <si>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</si>
  <si>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</si>
  <si>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</si>
  <si>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</si>
  <si>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</si>
  <si>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</si>
  <si>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</si>
  <si>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</si>
  <si>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</si>
  <si>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</si>
  <si>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</si>
  <si>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</si>
  <si>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</si>
  <si>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</si>
  <si>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</si>
  <si>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</si>
  <si>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</si>
  <si>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</si>
  <si>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</si>
  <si>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</si>
  <si>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</si>
  <si>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</si>
  <si>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</si>
  <si>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</si>
  <si>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</si>
  <si>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</si>
  <si>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</si>
  <si>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</si>
  <si>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</si>
  <si>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</si>
  <si>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</si>
  <si>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</si>
  <si>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</si>
  <si>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</si>
  <si>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</si>
  <si>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</si>
  <si>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</si>
  <si>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</si>
  <si>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</si>
  <si>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</si>
  <si>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</si>
  <si>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</si>
  <si>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</si>
  <si>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</si>
  <si>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</si>
  <si>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</si>
  <si>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</si>
  <si>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</si>
  <si>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</si>
  <si>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</si>
  <si>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</si>
  <si>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</si>
  <si>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</si>
  <si>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</si>
  <si>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</si>
  <si>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</si>
  <si>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</si>
  <si>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</si>
  <si>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</si>
  <si>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</si>
  <si>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</si>
  <si>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</si>
  <si>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</si>
  <si>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</si>
  <si>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</si>
  <si>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</si>
  <si>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</si>
  <si>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</si>
  <si>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</si>
  <si>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</si>
  <si>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</si>
  <si>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</si>
  <si>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</si>
  <si>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</si>
  <si>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</si>
  <si>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</si>
  <si>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</si>
  <si>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</si>
  <si>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</si>
  <si>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</si>
  <si>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</si>
  <si>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</si>
  <si>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</si>
  <si>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</si>
  <si>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</si>
  <si>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</si>
  <si>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</si>
  <si>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</si>
  <si>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</si>
  <si>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</si>
  <si>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</si>
  <si>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</si>
  <si>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</si>
  <si>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</si>
  <si>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</si>
  <si>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</si>
  <si>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</si>
  <si>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</si>
  <si>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</si>
  <si>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</si>
  <si>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</si>
  <si>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</si>
  <si>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</si>
  <si>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</si>
  <si>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</si>
  <si>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</si>
  <si>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</si>
  <si>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</si>
  <si>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</si>
  <si>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</si>
  <si>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</si>
  <si>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</si>
  <si>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</si>
  <si>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</si>
  <si>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</si>
  <si>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</si>
  <si>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</si>
  <si>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</si>
  <si>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</si>
  <si>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</si>
  <si>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</si>
  <si>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</si>
  <si>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</si>
  <si>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</si>
  <si>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</si>
  <si>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</si>
  <si>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</si>
  <si>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</si>
  <si>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</si>
  <si>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</si>
  <si>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</si>
  <si>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</si>
  <si>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</si>
  <si>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</si>
  <si>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</si>
  <si>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</si>
  <si>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</si>
  <si>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</si>
  <si>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</si>
  <si>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</si>
  <si>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</si>
  <si>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</si>
  <si>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</si>
  <si>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</si>
  <si>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</si>
  <si>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</si>
  <si>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</si>
  <si>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</si>
  <si>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</si>
  <si>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</si>
  <si>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</si>
  <si>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</si>
  <si>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</si>
  <si>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</si>
  <si>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</si>
  <si>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</si>
  <si>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</si>
  <si>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</si>
  <si>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</si>
  <si>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</si>
  <si>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</si>
  <si>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</si>
  <si>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</si>
  <si>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</si>
  <si>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</si>
  <si>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</si>
  <si>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</si>
  <si>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</si>
  <si>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</si>
  <si>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</si>
  <si>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</si>
  <si>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</si>
  <si>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</si>
  <si>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</si>
  <si>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</si>
  <si>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</si>
  <si>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</si>
  <si>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</si>
  <si>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</si>
  <si>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</si>
  <si>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</si>
  <si>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</si>
  <si>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</si>
  <si>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</si>
  <si>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</si>
  <si>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</si>
  <si>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</si>
  <si>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</si>
  <si>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</si>
  <si>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</si>
  <si>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</si>
  <si>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</si>
  <si>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</si>
  <si>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</si>
  <si>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</si>
  <si>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</si>
  <si>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</si>
  <si>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</si>
  <si>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</si>
  <si>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</si>
  <si>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</si>
  <si>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</si>
  <si>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</si>
  <si>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</si>
  <si>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</si>
  <si>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</si>
  <si>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</si>
  <si>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</si>
  <si>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</si>
  <si>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</si>
  <si>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</si>
  <si>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</si>
  <si>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</si>
  <si>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</si>
  <si>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</si>
  <si>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</si>
  <si>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</si>
  <si>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</si>
  <si>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</si>
  <si>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</si>
  <si>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</si>
  <si>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</si>
  <si>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</si>
  <si>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</si>
  <si>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</si>
  <si>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</si>
  <si>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</si>
  <si>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</si>
  <si>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</si>
  <si>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</si>
  <si>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</si>
  <si>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</si>
  <si>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</si>
  <si>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</si>
  <si>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</si>
  <si>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</si>
  <si>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</si>
  <si>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</si>
  <si>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</si>
  <si>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</si>
  <si>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</si>
  <si>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</si>
  <si>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</si>
  <si>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</si>
  <si>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</si>
  <si>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</si>
  <si>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</si>
  <si>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</si>
  <si>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</si>
  <si>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</si>
  <si>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</si>
  <si>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</si>
  <si>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</si>
  <si>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</si>
  <si>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</si>
  <si>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</si>
  <si>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</si>
  <si>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</si>
  <si>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</si>
  <si>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</si>
  <si>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</si>
  <si>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</si>
  <si>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</si>
  <si>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</si>
  <si>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</si>
  <si>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</si>
  <si>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</si>
  <si>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</si>
  <si>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</si>
  <si>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</si>
  <si>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</si>
  <si>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</si>
  <si>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</si>
  <si>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</si>
  <si>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</si>
  <si>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</si>
  <si>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</si>
  <si>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</si>
  <si>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</si>
  <si>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</si>
  <si>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</si>
  <si>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</si>
  <si>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</si>
  <si>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</si>
  <si>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</si>
  <si>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</si>
  <si>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</si>
  <si>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</si>
  <si>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</si>
  <si>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</si>
  <si>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</si>
  <si>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</si>
  <si>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</si>
  <si>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</si>
  <si>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</si>
  <si>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</si>
  <si>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</si>
  <si>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</si>
  <si>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</si>
  <si>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</si>
  <si>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</si>
  <si>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</si>
  <si>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</si>
  <si>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</si>
  <si>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</si>
  <si>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</si>
  <si>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</si>
  <si>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</si>
  <si>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</si>
  <si>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</si>
  <si>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</si>
  <si>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</si>
  <si>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</si>
  <si>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</si>
  <si>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</si>
  <si>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</si>
  <si>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</si>
  <si>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</si>
  <si>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</si>
  <si>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</si>
  <si>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</si>
  <si>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</si>
  <si>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</si>
  <si>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</si>
  <si>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</si>
  <si>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</si>
  <si>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</si>
  <si>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</si>
  <si>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</si>
  <si>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</si>
  <si>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</si>
  <si>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</si>
  <si>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</si>
  <si>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</si>
  <si>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</si>
  <si>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</si>
  <si>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</si>
  <si>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</si>
  <si>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</si>
  <si>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</si>
  <si>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</si>
  <si>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</si>
  <si>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</si>
  <si>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</si>
  <si>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</si>
  <si>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</si>
  <si>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</si>
  <si>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</si>
  <si>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</si>
  <si>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</si>
  <si>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</si>
  <si>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</si>
  <si>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</si>
  <si>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</si>
  <si>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</si>
  <si>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</si>
  <si>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</si>
  <si>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</si>
  <si>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</si>
  <si>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</si>
  <si>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</si>
  <si>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</si>
  <si>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</si>
  <si>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</si>
  <si>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</si>
  <si>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</si>
  <si>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</si>
  <si>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</si>
  <si>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</si>
  <si>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</si>
  <si>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</si>
  <si>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</si>
  <si>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</si>
  <si>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</si>
  <si>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</si>
  <si>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</si>
  <si>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</si>
  <si>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</si>
  <si>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</si>
  <si>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</si>
  <si>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</si>
  <si>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</si>
  <si>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</si>
  <si>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</si>
  <si>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</si>
  <si>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</si>
  <si>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</si>
  <si>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</si>
  <si>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</si>
  <si>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</si>
  <si>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</si>
  <si>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</si>
  <si>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</si>
  <si>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</si>
  <si>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</si>
  <si>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</si>
  <si>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</si>
  <si>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</si>
  <si>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</si>
  <si>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</si>
  <si>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</si>
  <si>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</si>
  <si>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</si>
  <si>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</si>
  <si>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</si>
  <si>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</si>
  <si>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</si>
  <si>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</si>
  <si>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</si>
  <si>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</si>
  <si>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</si>
  <si>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</si>
  <si>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</si>
  <si>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</si>
  <si>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</si>
  <si>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</si>
  <si>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</si>
  <si>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</si>
  <si>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</si>
  <si>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</si>
  <si>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</si>
  <si>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</si>
  <si>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</si>
  <si>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</si>
  <si>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</si>
  <si>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</si>
  <si>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</si>
  <si>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</si>
  <si>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</si>
  <si>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</si>
  <si>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</si>
  <si>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</si>
  <si>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</si>
  <si>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</si>
  <si>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</si>
  <si>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</si>
  <si>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</si>
  <si>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</si>
  <si>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</si>
  <si>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</si>
  <si>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</si>
  <si>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</si>
  <si>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</si>
  <si>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</si>
  <si>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</si>
  <si>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</si>
  <si>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</si>
  <si>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</si>
  <si>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</si>
  <si>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</si>
  <si>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</si>
  <si>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</si>
  <si>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</si>
  <si>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</si>
  <si>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</si>
  <si>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</si>
  <si>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</si>
  <si>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</si>
  <si>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</si>
  <si>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</si>
  <si>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</si>
  <si>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</si>
  <si>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</si>
  <si>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</si>
  <si>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</si>
  <si>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</si>
  <si>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</si>
  <si>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</si>
  <si>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</si>
  <si>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</si>
  <si>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</si>
  <si>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</si>
  <si>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</si>
  <si>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</si>
  <si>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</si>
  <si>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</si>
  <si>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</si>
  <si>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</si>
  <si>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</si>
  <si>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</si>
  <si>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</si>
  <si>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</si>
  <si>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</si>
  <si>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</si>
  <si>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</si>
  <si>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</si>
  <si>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</si>
  <si>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</si>
  <si>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</si>
  <si>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</si>
  <si>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</si>
  <si>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</si>
  <si>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</si>
  <si>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</si>
  <si>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</si>
  <si>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</si>
  <si>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</si>
  <si>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</si>
  <si>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</si>
  <si>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</si>
  <si>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</si>
  <si>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</si>
  <si>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</si>
  <si>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</si>
  <si>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</si>
  <si>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</si>
  <si>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</si>
  <si>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</si>
  <si>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</si>
  <si>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</si>
  <si>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</si>
  <si>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</si>
  <si>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</si>
  <si>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</si>
  <si>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</si>
  <si>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</si>
  <si>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</si>
  <si>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</si>
  <si>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</si>
  <si>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</si>
  <si>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</si>
  <si>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</si>
  <si>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</si>
  <si>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</si>
  <si>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</si>
  <si>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</si>
  <si>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</si>
  <si>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</si>
  <si>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</si>
  <si>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</si>
  <si>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</si>
  <si>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</si>
  <si>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</si>
  <si>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</si>
  <si>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</si>
  <si>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</si>
  <si>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</si>
  <si>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</si>
  <si>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</si>
  <si>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</si>
  <si>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</si>
  <si>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</si>
  <si>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</si>
  <si>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</si>
  <si>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</si>
  <si>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</si>
  <si>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</si>
  <si>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</si>
  <si>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</si>
  <si>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</si>
  <si>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</si>
  <si>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</si>
  <si>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</si>
  <si>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</si>
  <si>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</si>
  <si>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</si>
  <si>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</si>
  <si>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</si>
  <si>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</si>
  <si>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</si>
  <si>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</si>
  <si>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</si>
  <si>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</si>
  <si>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</si>
  <si>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</si>
  <si>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</si>
  <si>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</si>
  <si>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</si>
  <si>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</si>
  <si>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</si>
  <si>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</si>
  <si>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</si>
  <si>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</si>
  <si>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</si>
  <si>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</si>
  <si>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</si>
  <si>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</si>
  <si>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</si>
  <si>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</si>
  <si>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</si>
  <si>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</si>
  <si>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</si>
  <si>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</si>
  <si>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</si>
  <si>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</si>
  <si>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</si>
  <si>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</si>
  <si>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</si>
  <si>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</si>
  <si>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</si>
  <si>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</si>
  <si>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</si>
  <si>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</si>
  <si>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</si>
  <si>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</si>
  <si>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</si>
  <si>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</si>
  <si>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</si>
  <si>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</si>
  <si>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</si>
  <si>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</si>
  <si>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</si>
  <si>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</si>
  <si>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</si>
  <si>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</si>
  <si>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</si>
  <si>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</si>
  <si>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</si>
  <si>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</si>
  <si>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</si>
  <si>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</si>
  <si>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</si>
  <si>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</si>
  <si>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</si>
  <si>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</si>
  <si>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</si>
  <si>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</si>
  <si>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</si>
  <si>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</si>
  <si>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</si>
  <si>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</si>
  <si>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</si>
  <si>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</si>
  <si>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</si>
  <si>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</si>
  <si>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</si>
  <si>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</si>
  <si>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</si>
  <si>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</si>
  <si>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</si>
  <si>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</si>
  <si>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</si>
  <si>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</si>
  <si>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</si>
  <si>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</si>
  <si>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</si>
  <si>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</si>
  <si>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</si>
  <si>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</si>
  <si>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</si>
  <si>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</si>
  <si>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</si>
  <si>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</si>
  <si>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</si>
  <si>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</si>
  <si>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</si>
  <si>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</si>
  <si>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</si>
  <si>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</si>
  <si>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</si>
  <si>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</si>
  <si>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</si>
  <si>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</si>
  <si>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</si>
  <si>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</si>
  <si>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</si>
  <si>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</si>
  <si>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</si>
  <si>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</si>
  <si>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</si>
  <si>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</si>
  <si>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</si>
  <si>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</si>
  <si>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</si>
  <si>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</si>
  <si>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</si>
  <si>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</si>
  <si>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</si>
  <si>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</si>
  <si>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</si>
  <si>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</si>
  <si>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</si>
  <si>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</si>
  <si>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</si>
  <si>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</si>
  <si>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</si>
  <si>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</si>
  <si>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</si>
  <si>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</si>
  <si>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</si>
  <si>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</si>
  <si>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</si>
  <si>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</si>
  <si>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</si>
  <si>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</si>
  <si>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</si>
  <si>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</si>
  <si>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</si>
  <si>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</si>
  <si>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</si>
  <si>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</si>
  <si>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</si>
  <si>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</si>
  <si>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</si>
  <si>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</si>
  <si>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</si>
  <si>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</si>
  <si>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</si>
  <si>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</si>
  <si>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</si>
  <si>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</si>
  <si>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</si>
  <si>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</si>
  <si>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</si>
  <si>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</si>
  <si>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</si>
  <si>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</si>
  <si>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</si>
  <si>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</si>
  <si>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</si>
  <si>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</si>
  <si>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</si>
  <si>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</si>
  <si>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</si>
  <si>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</si>
  <si>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</si>
  <si>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</si>
  <si>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</si>
  <si>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</si>
  <si>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</si>
  <si>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</si>
  <si>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</si>
  <si>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</si>
  <si>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</si>
  <si>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</si>
  <si>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</si>
  <si>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</si>
  <si>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</si>
  <si>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</si>
  <si>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</si>
  <si>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</si>
  <si>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</si>
  <si>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</si>
  <si>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</si>
  <si>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</si>
  <si>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</si>
  <si>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</si>
  <si>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</si>
  <si>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</si>
  <si>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</si>
  <si>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</si>
  <si>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</si>
  <si>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</si>
  <si>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</si>
  <si>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</si>
  <si>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</si>
  <si>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</si>
  <si>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</si>
  <si>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</si>
  <si>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</si>
  <si>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</si>
  <si>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</si>
  <si>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</si>
  <si>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</si>
  <si>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</si>
  <si>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</si>
  <si>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</si>
  <si>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</si>
  <si>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</si>
  <si>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</si>
  <si>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</si>
  <si>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</si>
  <si>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</si>
  <si>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</si>
  <si>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</si>
  <si>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</si>
  <si>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</si>
  <si>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</si>
  <si>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</si>
  <si>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</si>
  <si>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</si>
  <si>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</si>
  <si>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</si>
  <si>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</si>
  <si>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</si>
  <si>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</si>
  <si>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</si>
  <si>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</si>
  <si>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</si>
  <si>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</si>
  <si>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</si>
  <si>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</si>
  <si>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</si>
  <si>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</si>
  <si>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</si>
  <si>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</si>
  <si>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</si>
  <si>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</si>
  <si>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</si>
  <si>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</si>
  <si>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</si>
  <si>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</si>
  <si>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</si>
  <si>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</si>
  <si>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</si>
  <si>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</si>
  <si>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</si>
  <si>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</si>
  <si>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</si>
  <si>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</si>
  <si>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</si>
  <si>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</si>
  <si>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</si>
  <si>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</si>
  <si>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</si>
  <si>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</si>
  <si>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</si>
  <si>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</si>
  <si>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</si>
  <si>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</si>
  <si>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</si>
  <si>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</si>
  <si>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</si>
  <si>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</si>
  <si>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</si>
  <si>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</si>
  <si>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</si>
  <si>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</si>
  <si>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</si>
  <si>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</si>
  <si>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</si>
  <si>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</si>
  <si>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</si>
  <si>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</si>
  <si>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</si>
  <si>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</si>
  <si>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</si>
  <si>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</si>
  <si>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</si>
  <si>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</si>
  <si>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</si>
  <si>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</si>
  <si>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</si>
  <si>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</si>
  <si>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</si>
  <si>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</si>
  <si>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</si>
  <si>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</si>
  <si>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</si>
  <si>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</si>
  <si>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</si>
  <si>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</si>
  <si>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</si>
  <si>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</si>
  <si>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</si>
  <si>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</si>
  <si>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</si>
  <si>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</si>
  <si>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</si>
  <si>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</si>
  <si>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</si>
  <si>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</si>
  <si>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</si>
  <si>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</si>
  <si>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</si>
  <si>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</si>
  <si>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</si>
  <si>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</si>
  <si>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</si>
  <si>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</si>
  <si>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</si>
  <si>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</si>
  <si>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</si>
  <si>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</si>
  <si>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</si>
  <si>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</si>
  <si>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</si>
  <si>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</si>
  <si>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</si>
  <si>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</si>
  <si>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</si>
  <si>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</si>
  <si>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</si>
  <si>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</si>
  <si>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</si>
  <si>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</si>
  <si>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</si>
  <si>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</si>
  <si>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</si>
  <si>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</si>
  <si>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</si>
  <si>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</si>
  <si>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</si>
  <si>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</si>
  <si>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</si>
  <si>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</si>
  <si>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</si>
  <si>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</si>
  <si>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</si>
  <si>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</si>
  <si>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</si>
  <si>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</si>
  <si>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</si>
  <si>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</si>
  <si>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</si>
  <si>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</si>
  <si>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</si>
  <si>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</si>
  <si>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</si>
  <si>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</si>
  <si>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</si>
  <si>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</si>
  <si>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</si>
  <si>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</si>
  <si>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</si>
  <si>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</si>
  <si>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</si>
  <si>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</si>
  <si>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</si>
  <si>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</si>
  <si>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</si>
  <si>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</si>
  <si>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</si>
  <si>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</si>
  <si>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</si>
  <si>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</si>
  <si>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</si>
  <si>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</si>
  <si>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</si>
  <si>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</si>
  <si>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</si>
  <si>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</si>
  <si>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</si>
  <si>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</si>
  <si>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</si>
  <si>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</si>
  <si>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</si>
  <si>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</si>
  <si>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</si>
  <si>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</si>
  <si>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</si>
  <si>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</si>
  <si>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</si>
  <si>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</si>
  <si>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</si>
  <si>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</si>
  <si>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</si>
  <si>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</si>
  <si>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</si>
  <si>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</si>
  <si>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</si>
  <si>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</si>
  <si>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</si>
  <si>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</si>
  <si>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</si>
  <si>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</si>
  <si>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</si>
  <si>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</si>
  <si>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</si>
  <si>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</si>
  <si>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</si>
  <si>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</si>
  <si>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</si>
  <si>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</si>
  <si>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</si>
  <si>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</si>
  <si>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</si>
  <si>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</si>
  <si>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</si>
  <si>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</si>
  <si>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</si>
  <si>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</si>
  <si>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</si>
  <si>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</si>
  <si>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</si>
  <si>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</si>
  <si>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</si>
  <si>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</si>
  <si>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</si>
  <si>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</si>
  <si>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</si>
  <si>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</si>
  <si>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</si>
  <si>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</si>
  <si>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</si>
  <si>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</si>
  <si>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</si>
  <si>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</si>
  <si>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</si>
  <si>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</si>
  <si>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</si>
  <si>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</si>
  <si>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</si>
  <si>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</si>
  <si>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</si>
  <si>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</si>
  <si>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</si>
  <si>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</si>
  <si>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</si>
  <si>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</si>
  <si>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</si>
  <si>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</si>
  <si>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</si>
  <si>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</si>
  <si>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</si>
  <si>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</si>
  <si>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</si>
  <si>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</si>
  <si>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</si>
  <si>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</si>
  <si>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</si>
  <si>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</si>
  <si>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</si>
  <si>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</si>
  <si>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</si>
  <si>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</si>
  <si>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</si>
  <si>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</si>
  <si>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</si>
  <si>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</si>
  <si>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</si>
  <si>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</si>
  <si>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</si>
  <si>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</si>
  <si>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</si>
  <si>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</si>
  <si>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</si>
  <si>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</si>
  <si>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</si>
  <si>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</si>
  <si>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</si>
  <si>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</si>
  <si>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</si>
  <si>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</si>
  <si>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</si>
  <si>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</si>
  <si>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</si>
  <si>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</si>
  <si>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</si>
  <si>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</si>
  <si>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</si>
  <si>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</si>
  <si>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</si>
  <si>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</si>
  <si>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</si>
  <si>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</si>
  <si>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</si>
  <si>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</si>
  <si>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</si>
  <si>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</si>
  <si>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</si>
  <si>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</si>
  <si>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</si>
  <si>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</si>
  <si>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</si>
  <si>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</si>
  <si>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</si>
  <si>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</si>
  <si>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</si>
  <si>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</si>
  <si>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</si>
  <si>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</si>
  <si>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</si>
  <si>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</si>
  <si>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</si>
  <si>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</si>
  <si>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</si>
  <si>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</si>
  <si>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</si>
  <si>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</si>
  <si>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</si>
  <si>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</si>
  <si>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</si>
  <si>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</si>
  <si>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</si>
  <si>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</si>
  <si>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</si>
  <si>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</si>
  <si>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</si>
  <si>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</si>
  <si>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</si>
  <si>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</si>
  <si>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</si>
  <si>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</si>
  <si>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</si>
  <si>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</si>
  <si>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</si>
  <si>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</si>
  <si>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</si>
  <si>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</si>
  <si>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</si>
  <si>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</si>
  <si>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</si>
  <si>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</si>
  <si>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</si>
  <si>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</si>
  <si>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</si>
  <si>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</si>
  <si>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</si>
  <si>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</si>
  <si>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</si>
  <si>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</si>
  <si>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</si>
  <si>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</si>
  <si>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</si>
  <si>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</si>
  <si>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</si>
  <si>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</si>
  <si>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</si>
  <si>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</si>
  <si>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</si>
  <si>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</si>
  <si>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</si>
  <si>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</si>
  <si>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</si>
  <si>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</si>
  <si>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</si>
  <si>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</si>
  <si>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</si>
  <si>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</si>
  <si>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</si>
  <si>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</si>
  <si>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</si>
  <si>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</si>
  <si>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</si>
  <si>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</si>
  <si>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</si>
  <si>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</si>
  <si>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</si>
  <si>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</si>
  <si>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</si>
  <si>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</si>
  <si>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</si>
  <si>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</si>
  <si>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</si>
  <si>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</si>
  <si>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</si>
  <si>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</si>
  <si>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</si>
  <si>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</si>
  <si>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</si>
  <si>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</si>
  <si>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</si>
  <si>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</si>
  <si>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</si>
  <si>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</si>
  <si>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</si>
  <si>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</si>
  <si>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</si>
  <si>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</si>
  <si>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</si>
  <si>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</si>
  <si>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</si>
  <si>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</si>
  <si>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</si>
  <si>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</si>
  <si>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</si>
  <si>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</si>
  <si>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</si>
  <si>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</si>
  <si>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</si>
  <si>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</si>
  <si>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</si>
  <si>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</si>
  <si>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</si>
  <si>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</si>
  <si>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</si>
  <si>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</si>
  <si>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</si>
  <si>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</si>
  <si>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</si>
  <si>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</si>
  <si>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</si>
  <si>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</si>
  <si>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</si>
  <si>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</si>
  <si>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</si>
  <si>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</si>
  <si>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</si>
  <si>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</si>
  <si>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</si>
  <si>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</si>
  <si>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</si>
  <si>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</si>
  <si>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</si>
  <si>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</si>
  <si>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</si>
  <si>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</si>
  <si>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</si>
  <si>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</si>
  <si>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</si>
  <si>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</si>
  <si>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</si>
  <si>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</si>
  <si>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</si>
  <si>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</si>
  <si>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</si>
  <si>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</si>
  <si>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</si>
  <si>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</si>
  <si>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</si>
  <si>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</si>
  <si>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</si>
  <si>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</si>
  <si>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</si>
  <si>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</si>
  <si>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</si>
  <si>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</si>
  <si>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</si>
  <si>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</si>
  <si>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</si>
  <si>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</si>
  <si>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</si>
  <si>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</si>
  <si>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</si>
  <si>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</si>
  <si>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</si>
  <si>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</si>
  <si>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</si>
  <si>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</si>
  <si>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</si>
  <si>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</si>
  <si>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</si>
  <si>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</si>
  <si>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</si>
  <si>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</si>
  <si>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</si>
  <si>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</si>
  <si>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</si>
  <si>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</si>
  <si>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</si>
  <si>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</si>
  <si>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</si>
  <si>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</si>
  <si>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</si>
  <si>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</si>
  <si>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</si>
  <si>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</si>
  <si>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</si>
  <si>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</si>
  <si>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</si>
  <si>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</si>
  <si>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</si>
  <si>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</si>
  <si>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</si>
  <si>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</si>
  <si>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</si>
  <si>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</si>
  <si>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</si>
  <si>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</si>
  <si>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</si>
  <si>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</si>
  <si>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</si>
  <si>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</si>
  <si>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</si>
  <si>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</si>
  <si>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</si>
  <si>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</si>
  <si>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</si>
  <si>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</si>
  <si>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</si>
  <si>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</si>
  <si>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</si>
  <si>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</si>
  <si>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</si>
  <si>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</si>
  <si>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</si>
  <si>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</si>
  <si>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</si>
  <si>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</si>
  <si>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</si>
  <si>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</si>
  <si>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</si>
  <si>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</si>
  <si>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</si>
  <si>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</si>
  <si>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</si>
  <si>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</si>
  <si>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</si>
  <si>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</si>
  <si>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</si>
  <si>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</si>
  <si>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</si>
  <si>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</si>
  <si>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</si>
  <si>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</si>
  <si>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</si>
  <si>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</si>
  <si>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</si>
  <si>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</si>
  <si>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</si>
  <si>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</si>
  <si>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</si>
  <si>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</si>
  <si>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</si>
  <si>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</si>
  <si>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</si>
  <si>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</si>
  <si>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</si>
  <si>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</si>
  <si>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</si>
  <si>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</si>
  <si>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</si>
  <si>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</si>
  <si>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</si>
  <si>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</si>
  <si>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</si>
  <si>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</si>
  <si>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</si>
  <si>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</si>
  <si>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</si>
  <si>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</si>
  <si>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</si>
  <si>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</si>
  <si>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</si>
  <si>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</si>
  <si>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</si>
  <si>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</si>
  <si>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</si>
  <si>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</si>
  <si>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</si>
  <si>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</si>
  <si>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</si>
  <si>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</si>
  <si>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</si>
  <si>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</si>
  <si>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</si>
  <si>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</si>
  <si>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</si>
  <si>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</si>
  <si>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</si>
  <si>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</si>
  <si>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</si>
  <si>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</si>
  <si>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</si>
  <si>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</si>
  <si>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</si>
  <si>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</si>
  <si>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</si>
  <si>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</si>
  <si>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</si>
  <si>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</si>
  <si>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</si>
  <si>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</si>
  <si>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</si>
  <si>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</si>
  <si>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</si>
  <si>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</si>
  <si>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</si>
  <si>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</si>
  <si>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</si>
  <si>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</si>
  <si>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</si>
  <si>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</si>
  <si>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</si>
  <si>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</si>
  <si>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</si>
  <si>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</si>
  <si>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</si>
  <si>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</si>
  <si>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</si>
  <si>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</si>
  <si>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</si>
  <si>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</si>
  <si>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</si>
  <si>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</si>
  <si>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</si>
  <si>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</si>
  <si>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</si>
  <si>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</si>
  <si>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</si>
  <si>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</si>
  <si>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</si>
  <si>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</si>
  <si>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</si>
  <si>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</si>
  <si>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</si>
  <si>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</si>
  <si>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</si>
  <si>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</si>
  <si>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</si>
  <si>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</si>
  <si>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</si>
  <si>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</si>
  <si>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</si>
  <si>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</si>
  <si>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</si>
  <si>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</si>
  <si>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</si>
  <si>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</si>
  <si>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</si>
  <si>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</si>
  <si>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</si>
  <si>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</si>
  <si>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</si>
  <si>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</si>
  <si>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</si>
  <si>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</si>
  <si>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</si>
  <si>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</si>
  <si>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</si>
  <si>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</si>
  <si>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</si>
  <si>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</si>
  <si>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</si>
  <si>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</si>
  <si>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</si>
  <si>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</si>
  <si>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</si>
  <si>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</si>
  <si>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</si>
  <si>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</si>
  <si>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</si>
  <si>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</si>
  <si>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</si>
  <si>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</si>
  <si>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</si>
  <si>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</si>
  <si>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</si>
  <si>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</si>
  <si>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</si>
  <si>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</si>
  <si>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</si>
  <si>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</si>
  <si>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</si>
  <si>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</si>
  <si>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</si>
  <si>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</si>
  <si>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</si>
  <si>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</si>
  <si>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</si>
  <si>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</si>
  <si>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</si>
  <si>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</si>
  <si>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</si>
  <si>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</si>
  <si>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</si>
  <si>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</si>
  <si>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</si>
  <si>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</si>
  <si>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</si>
  <si>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</si>
  <si>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</si>
  <si>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</si>
  <si>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</si>
  <si>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</si>
  <si>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</si>
  <si>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</si>
  <si>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</si>
  <si>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</si>
  <si>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</si>
  <si>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</si>
  <si>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</si>
  <si>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</si>
  <si>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</si>
  <si>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</si>
  <si>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</si>
  <si>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</si>
  <si>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</si>
  <si>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</si>
  <si>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</si>
  <si>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</si>
  <si>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</si>
  <si>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</si>
  <si>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</si>
  <si>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</si>
  <si>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</si>
  <si>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</si>
  <si>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</si>
  <si>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</si>
  <si>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</si>
  <si>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</si>
  <si>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</si>
  <si>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</si>
  <si>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</si>
  <si>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</si>
  <si>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</si>
  <si>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</si>
  <si>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</si>
  <si>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</si>
  <si>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</si>
  <si>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</si>
  <si>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</si>
  <si>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</si>
  <si>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</si>
  <si>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</si>
  <si>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</si>
  <si>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</si>
  <si>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</si>
  <si>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</si>
  <si>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</si>
  <si>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</si>
  <si>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</si>
  <si>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</si>
  <si>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</si>
  <si>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</si>
  <si>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</si>
  <si>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</si>
  <si>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</si>
  <si>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</si>
  <si>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</si>
  <si>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</si>
  <si>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</si>
  <si>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</si>
  <si>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</si>
  <si>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</si>
  <si>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</si>
  <si>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</si>
  <si>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</si>
  <si>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</si>
  <si>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</si>
  <si>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</si>
  <si>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</si>
  <si>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</si>
  <si>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</si>
  <si>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</si>
  <si>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</si>
  <si>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</si>
  <si>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</si>
  <si>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</si>
  <si>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</si>
  <si>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</si>
  <si>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</si>
  <si>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</si>
  <si>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</si>
  <si>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</si>
  <si>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</si>
  <si>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</si>
  <si>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</si>
  <si>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</si>
  <si>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</si>
  <si>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</si>
  <si>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</si>
  <si>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</si>
  <si>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</si>
  <si>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</si>
  <si>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</si>
  <si>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</si>
  <si>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</si>
  <si>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</si>
  <si>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</si>
  <si>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</si>
  <si>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</si>
  <si>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</si>
  <si>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</si>
  <si>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</si>
  <si>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</si>
  <si>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</si>
  <si>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</si>
  <si>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</si>
  <si>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</si>
  <si>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</si>
  <si>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</si>
  <si>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</si>
  <si>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</si>
  <si>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</si>
  <si>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</si>
  <si>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</si>
  <si>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</si>
  <si>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</si>
  <si>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</si>
  <si>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</si>
  <si>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</si>
  <si>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</si>
  <si>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</si>
  <si>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</si>
  <si>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</si>
  <si>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</si>
  <si>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</si>
  <si>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</si>
  <si>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</si>
  <si>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</si>
  <si>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</si>
  <si>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</si>
  <si>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</si>
  <si>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</si>
  <si>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</si>
  <si>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</si>
  <si>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</si>
  <si>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</si>
  <si>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</si>
  <si>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</si>
  <si>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</si>
  <si>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</si>
  <si>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</si>
  <si>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</si>
  <si>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</si>
  <si>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</si>
  <si>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</si>
  <si>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</si>
  <si>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</si>
  <si>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</si>
  <si>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</si>
  <si>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</si>
  <si>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</si>
  <si>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</si>
  <si>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</si>
  <si>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</si>
  <si>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</si>
  <si>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</si>
  <si>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</si>
  <si>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</si>
  <si>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</si>
  <si>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</si>
  <si>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</si>
  <si>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</si>
  <si>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</si>
  <si>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</si>
  <si>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</si>
  <si>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</si>
  <si>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</si>
  <si>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</si>
  <si>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</si>
  <si>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</si>
  <si>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</si>
  <si>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</si>
  <si>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</si>
  <si>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</si>
  <si>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</si>
  <si>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</si>
  <si>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</si>
  <si>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</si>
  <si>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</si>
  <si>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</si>
  <si>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</si>
  <si>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</si>
  <si>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</si>
  <si>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</si>
  <si>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</si>
  <si>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</si>
  <si>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</si>
  <si>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</si>
  <si>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</si>
  <si>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</si>
  <si>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</si>
  <si>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</si>
  <si>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</si>
  <si>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</si>
  <si>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</si>
  <si>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</si>
  <si>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</si>
  <si>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</si>
  <si>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</si>
  <si>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</si>
  <si>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</si>
  <si>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</si>
  <si>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</si>
  <si>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</si>
  <si>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</si>
  <si>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</si>
  <si>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</si>
  <si>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</si>
  <si>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</si>
  <si>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</si>
  <si>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</si>
  <si>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</si>
  <si>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</si>
  <si>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</si>
  <si>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</si>
  <si>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</si>
  <si>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</si>
  <si>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</si>
  <si>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</si>
  <si>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</si>
  <si>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</si>
  <si>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</si>
  <si>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</si>
  <si>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</si>
  <si>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</si>
  <si>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</si>
  <si>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</si>
  <si>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</si>
  <si>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</si>
  <si>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</si>
  <si>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</si>
  <si>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</si>
  <si>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</si>
  <si>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</si>
  <si>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</si>
  <si>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</si>
  <si>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</si>
  <si>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</si>
  <si>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</si>
  <si>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</si>
  <si>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</si>
  <si>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</si>
  <si>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</si>
  <si>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</si>
  <si>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</si>
  <si>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</si>
  <si>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</si>
  <si>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</si>
  <si>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</si>
  <si>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</si>
  <si>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</si>
  <si>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</si>
  <si>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</si>
  <si>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</si>
  <si>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</si>
  <si>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</si>
  <si>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</si>
  <si>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</si>
  <si>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</si>
  <si>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</si>
  <si>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</si>
  <si>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</si>
  <si>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</si>
  <si>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</si>
  <si>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</si>
  <si>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</si>
  <si>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</si>
  <si>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</si>
  <si>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</si>
  <si>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</si>
  <si>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</si>
  <si>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</si>
  <si>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</si>
  <si>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</si>
  <si>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</si>
  <si>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</si>
  <si>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</si>
  <si>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</si>
  <si>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</si>
  <si>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</si>
  <si>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</si>
  <si>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</si>
  <si>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</si>
  <si>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</si>
  <si>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</si>
  <si>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</si>
  <si>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</si>
  <si>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</si>
  <si>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</si>
  <si>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</si>
  <si>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</si>
  <si>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</si>
  <si>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</si>
  <si>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</si>
  <si>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</si>
  <si>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</si>
  <si>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</si>
  <si>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</si>
  <si>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</si>
  <si>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</si>
  <si>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</si>
  <si>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</si>
  <si>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</si>
  <si>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</si>
  <si>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</si>
  <si>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</si>
  <si>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</si>
  <si>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</si>
  <si>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</si>
  <si>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</si>
  <si>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</si>
  <si>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</si>
  <si>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</si>
  <si>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</si>
  <si>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</si>
  <si>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</si>
  <si>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</si>
  <si>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</si>
  <si>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</si>
  <si>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</si>
  <si>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</si>
  <si>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</si>
  <si>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</si>
  <si>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</si>
  <si>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</si>
  <si>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</si>
  <si>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</si>
  <si>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</si>
  <si>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</si>
  <si>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</si>
  <si>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</si>
  <si>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</si>
  <si>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</si>
  <si>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</si>
  <si>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</si>
  <si>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</si>
  <si>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</si>
  <si>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</si>
  <si>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</si>
  <si>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</si>
  <si>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</si>
  <si>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</si>
  <si>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</si>
  <si>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</si>
  <si>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</si>
  <si>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</si>
  <si>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</si>
  <si>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</si>
  <si>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</si>
  <si>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</si>
  <si>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</si>
  <si>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</si>
  <si>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</si>
  <si>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</si>
  <si>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</si>
  <si>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</si>
  <si>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</si>
  <si>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</si>
  <si>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</si>
  <si>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</si>
  <si>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</si>
  <si>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</si>
  <si>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</si>
  <si>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</si>
  <si>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</si>
  <si>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</si>
  <si>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</si>
  <si>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</si>
  <si>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</si>
  <si>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</si>
  <si>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</si>
  <si>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</si>
  <si>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</si>
  <si>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</si>
  <si>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</si>
  <si>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</si>
  <si>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</si>
  <si>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</si>
  <si>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</si>
  <si>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</si>
  <si>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</si>
  <si>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</si>
  <si>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</si>
  <si>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</si>
  <si>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</si>
  <si>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</si>
  <si>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</si>
  <si>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</si>
  <si>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</si>
  <si>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</si>
  <si>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</si>
  <si>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</si>
  <si>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</si>
  <si>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</si>
  <si>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</si>
  <si>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</si>
  <si>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</si>
  <si>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</si>
  <si>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</si>
  <si>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</si>
  <si>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</si>
  <si>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</si>
  <si>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</si>
  <si>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</si>
  <si>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</si>
  <si>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</si>
  <si>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</si>
  <si>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</si>
  <si>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</si>
  <si>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</si>
  <si>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</si>
  <si>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</si>
  <si>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</si>
  <si>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</si>
  <si>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</si>
  <si>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</si>
  <si>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</si>
  <si>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</si>
  <si>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</si>
  <si>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</si>
  <si>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</si>
  <si>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</si>
  <si>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</si>
  <si>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</si>
  <si>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</si>
  <si>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</si>
  <si>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</si>
  <si>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</si>
  <si>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</si>
  <si>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</si>
  <si>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</si>
  <si>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</si>
  <si>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</si>
  <si>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</si>
  <si>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</si>
  <si>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</si>
  <si>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</si>
  <si>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</si>
  <si>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</si>
  <si>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</si>
  <si>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</si>
  <si>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</si>
  <si>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</si>
  <si>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</si>
  <si>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</si>
  <si>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</si>
  <si>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</si>
  <si>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</si>
  <si>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</si>
  <si>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</si>
  <si>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</si>
  <si>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</si>
  <si>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</si>
  <si>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</si>
  <si>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</si>
  <si>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</si>
  <si>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</si>
  <si>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</si>
  <si>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</si>
  <si>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</si>
  <si>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</si>
  <si>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</si>
  <si>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</si>
  <si>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</si>
  <si>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</si>
  <si>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</si>
  <si>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</si>
  <si>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</si>
  <si>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</si>
  <si>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</si>
  <si>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</si>
  <si>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</si>
  <si>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</si>
  <si>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</si>
  <si>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</si>
  <si>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</si>
  <si>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</si>
  <si>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</si>
  <si>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</si>
  <si>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</si>
  <si>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</si>
  <si>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</si>
  <si>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</si>
  <si>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</si>
  <si>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</si>
  <si>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</si>
  <si>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</si>
  <si>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</si>
  <si>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</si>
  <si>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</si>
  <si>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</si>
  <si>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</si>
  <si>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</si>
  <si>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</si>
  <si>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</si>
  <si>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</si>
  <si>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</si>
  <si>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</si>
  <si>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</si>
  <si>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</si>
  <si>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</si>
  <si>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</si>
  <si>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</si>
  <si>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</si>
  <si>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</si>
  <si>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</si>
  <si>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</si>
  <si>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</si>
  <si>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</si>
  <si>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</si>
  <si>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</si>
  <si>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</si>
  <si>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</si>
  <si>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</si>
  <si>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</si>
  <si>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</si>
  <si>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</si>
  <si>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</si>
  <si>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</si>
  <si>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</si>
  <si>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</si>
  <si>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</si>
  <si>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</si>
  <si>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</si>
  <si>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</si>
  <si>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</si>
  <si>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</si>
  <si>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</si>
  <si>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</si>
  <si>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</si>
  <si>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</si>
  <si>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</si>
  <si>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</si>
  <si>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</si>
  <si>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</si>
  <si>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</si>
  <si>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</si>
  <si>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</si>
  <si>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</si>
  <si>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</si>
  <si>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</si>
  <si>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</si>
  <si>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</si>
  <si>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</si>
  <si>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</si>
  <si>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</si>
  <si>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</si>
  <si>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</si>
  <si>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</si>
  <si>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</si>
  <si>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</si>
  <si>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</si>
  <si>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</si>
  <si>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</si>
  <si>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</si>
  <si>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</si>
  <si>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</si>
  <si>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</si>
  <si>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</si>
  <si>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</si>
  <si>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</si>
  <si>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</si>
  <si>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</si>
  <si>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</si>
  <si>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</si>
  <si>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</si>
  <si>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</si>
  <si>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</si>
  <si>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</si>
  <si>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</si>
  <si>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</si>
  <si>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</si>
  <si>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</si>
  <si>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</si>
  <si>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</si>
  <si>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</si>
  <si>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</si>
  <si>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</si>
  <si>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</si>
  <si>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</si>
  <si>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</si>
  <si>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</si>
  <si>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</si>
  <si>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</si>
  <si>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</si>
  <si>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</si>
  <si>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</si>
  <si>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</si>
  <si>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</si>
  <si>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</si>
  <si>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</si>
  <si>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</si>
  <si>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</si>
  <si>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</si>
  <si>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</si>
  <si>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</si>
  <si>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</si>
  <si>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</si>
  <si>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</si>
  <si>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</si>
  <si>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</si>
  <si>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</si>
  <si>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</si>
  <si>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</si>
  <si>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</si>
  <si>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</si>
  <si>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</si>
  <si>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</si>
  <si>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</si>
  <si>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</si>
  <si>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</si>
  <si>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</si>
  <si>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</si>
  <si>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</si>
  <si>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</si>
  <si>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</si>
  <si>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</si>
  <si>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</si>
  <si>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</si>
  <si>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</si>
  <si>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</si>
  <si>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</si>
  <si>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</si>
  <si>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</si>
  <si>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</si>
  <si>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</si>
  <si>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</si>
  <si>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</si>
  <si>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</si>
  <si>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</si>
  <si>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</si>
  <si>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</si>
  <si>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</si>
  <si>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</si>
  <si>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</si>
  <si>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</si>
  <si>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</si>
  <si>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</si>
  <si>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</si>
  <si>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</si>
  <si>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</si>
  <si>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</si>
  <si>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</si>
  <si>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</si>
  <si>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</si>
  <si>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</si>
  <si>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</si>
  <si>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</si>
  <si>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</si>
  <si>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</si>
  <si>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</si>
  <si>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</si>
  <si>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</si>
  <si>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</si>
  <si>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</si>
  <si>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</si>
  <si>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</si>
  <si>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</si>
  <si>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</si>
  <si>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</si>
  <si>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</si>
  <si>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</si>
  <si>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</si>
  <si>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</si>
  <si>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</si>
  <si>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</si>
  <si>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</si>
  <si>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</si>
  <si>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</si>
  <si>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</si>
  <si>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</si>
  <si>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</si>
  <si>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</si>
  <si>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</si>
  <si>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</si>
  <si>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</si>
  <si>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</si>
  <si>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</si>
  <si>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</si>
  <si>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</si>
  <si>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</si>
  <si>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</si>
  <si>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</si>
  <si>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</si>
  <si>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</si>
  <si>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</si>
  <si>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</si>
  <si>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</si>
  <si>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</si>
  <si>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</si>
  <si>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</si>
  <si>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</si>
  <si>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</si>
  <si>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</si>
  <si>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</si>
  <si>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</si>
  <si>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</si>
  <si>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</si>
  <si>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</si>
  <si>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</si>
  <si>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</si>
  <si>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</si>
  <si>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</si>
  <si>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</si>
  <si>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</si>
  <si>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</si>
  <si>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</si>
  <si>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</si>
  <si>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</si>
  <si>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</si>
  <si>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</si>
  <si>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</si>
  <si>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</si>
  <si>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</si>
  <si>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</si>
  <si>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</si>
  <si>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</si>
  <si>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</si>
  <si>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</si>
  <si>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</si>
  <si>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</si>
  <si>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</si>
  <si>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</si>
  <si>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</si>
  <si>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</si>
  <si>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</si>
  <si>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</si>
  <si>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</si>
  <si>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</si>
  <si>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</si>
  <si>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</si>
  <si>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</si>
  <si>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</si>
  <si>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</si>
  <si>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</si>
  <si>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</si>
  <si>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</si>
  <si>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</si>
  <si>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</si>
  <si>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</si>
  <si>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</si>
  <si>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</si>
  <si>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</si>
  <si>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</si>
  <si>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</si>
  <si>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</si>
  <si>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</si>
  <si>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</si>
  <si>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</si>
  <si>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</si>
  <si>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</si>
  <si>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</si>
  <si>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</si>
  <si>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</si>
  <si>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</si>
  <si>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</si>
  <si>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</si>
  <si>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</si>
  <si>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</si>
  <si>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</si>
  <si>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</si>
  <si>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</si>
  <si>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</si>
  <si>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</si>
  <si>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</si>
  <si>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</si>
  <si>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</si>
  <si>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</si>
  <si>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</si>
  <si>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</si>
  <si>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</si>
  <si>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</si>
  <si>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</si>
  <si>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</si>
  <si>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</si>
  <si>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</si>
  <si>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</si>
  <si>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</si>
  <si>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</si>
  <si>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</si>
  <si>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</si>
  <si>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</si>
  <si>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</si>
  <si>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</si>
  <si>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</si>
  <si>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</si>
  <si>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</si>
  <si>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</si>
  <si>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</si>
  <si>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</si>
  <si>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</si>
  <si>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</si>
  <si>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</si>
  <si>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</si>
  <si>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</si>
  <si>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</si>
  <si>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</si>
  <si>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</si>
  <si>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</si>
  <si>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</si>
  <si>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</si>
  <si>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</si>
  <si>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</si>
  <si>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</si>
  <si>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</si>
  <si>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</si>
  <si>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</si>
  <si>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</si>
  <si>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</si>
  <si>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</si>
  <si>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</si>
  <si>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</si>
  <si>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</si>
  <si>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</si>
  <si>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</si>
  <si>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</si>
  <si>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</si>
  <si>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</si>
  <si>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</si>
  <si>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</si>
  <si>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</si>
  <si>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</si>
  <si>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</si>
  <si>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</si>
  <si>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</si>
  <si>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</si>
  <si>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</si>
  <si>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</si>
  <si>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</si>
  <si>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</si>
  <si>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</si>
  <si>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</si>
  <si>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</si>
  <si>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</si>
  <si>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</si>
  <si>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</si>
  <si>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</si>
  <si>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</si>
  <si>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</si>
  <si>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</si>
  <si>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</si>
  <si>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</si>
  <si>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</si>
  <si>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</si>
  <si>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</si>
  <si>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</si>
  <si>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</si>
  <si>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</si>
  <si>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</si>
  <si>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</si>
  <si>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</si>
  <si>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</si>
  <si>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</si>
  <si>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</si>
  <si>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</si>
  <si>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</si>
  <si>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</si>
  <si>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</si>
  <si>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</si>
  <si>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</si>
  <si>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</si>
  <si>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</si>
  <si>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</si>
  <si>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</si>
  <si>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</si>
  <si>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</si>
  <si>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</si>
  <si>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</si>
  <si>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</si>
  <si>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</si>
  <si>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</si>
  <si>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</si>
  <si>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</si>
  <si>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</si>
  <si>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</si>
  <si>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</si>
  <si>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</si>
  <si>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</si>
  <si>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</si>
  <si>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</si>
  <si>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</si>
  <si>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</si>
  <si>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</si>
  <si>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</si>
  <si>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</si>
  <si>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</si>
  <si>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</si>
  <si>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</si>
  <si>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</si>
  <si>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</si>
  <si>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</si>
  <si>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</si>
  <si>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</si>
  <si>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</si>
  <si>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</si>
  <si>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</si>
  <si>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</si>
  <si>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</si>
  <si>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</si>
  <si>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</si>
  <si>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</si>
  <si>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</si>
  <si>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</si>
  <si>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</si>
  <si>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</si>
  <si>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</si>
  <si>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</si>
  <si>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</si>
  <si>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</si>
  <si>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</si>
  <si>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</si>
  <si>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</si>
  <si>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</si>
  <si>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</si>
  <si>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</si>
  <si>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</si>
  <si>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</si>
  <si>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</si>
  <si>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</si>
  <si>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</si>
  <si>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</si>
  <si>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</si>
  <si>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</si>
  <si>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</si>
  <si>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</si>
  <si>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</si>
  <si>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</si>
  <si>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</si>
  <si>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</si>
  <si>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</si>
  <si>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</si>
  <si>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</si>
  <si>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</si>
  <si>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</si>
  <si>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</si>
  <si>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</si>
  <si>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</si>
  <si>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</si>
  <si>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</si>
  <si>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</si>
  <si>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</si>
  <si>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</si>
  <si>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</si>
  <si>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</si>
  <si>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</si>
  <si>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</si>
  <si>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</si>
  <si>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</si>
  <si>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</si>
  <si>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</si>
  <si>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</si>
  <si>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</si>
  <si>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</si>
  <si>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</si>
  <si>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</si>
  <si>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</si>
  <si>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</si>
  <si>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</si>
  <si>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</si>
  <si>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</si>
  <si>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</si>
  <si>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</si>
  <si>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</si>
  <si>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</si>
  <si>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</si>
  <si>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</si>
  <si>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</si>
  <si>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</si>
  <si>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</si>
  <si>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</si>
  <si>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</si>
  <si>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</si>
  <si>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</si>
  <si>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</si>
  <si>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</si>
  <si>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</si>
  <si>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</si>
  <si>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</si>
  <si>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</si>
  <si>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</si>
  <si>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</si>
  <si>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</si>
  <si>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</si>
  <si>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</si>
  <si>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</si>
  <si>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</si>
  <si>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</si>
  <si>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</si>
  <si>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</si>
  <si>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</si>
  <si>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</si>
  <si>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</si>
  <si>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</si>
  <si>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</si>
  <si>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</si>
  <si>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</si>
  <si>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</si>
  <si>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</si>
  <si>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</si>
  <si>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</si>
  <si>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</si>
  <si>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</si>
  <si>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</si>
  <si>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</si>
  <si>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</si>
  <si>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</si>
  <si>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</si>
  <si>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</si>
  <si>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</si>
  <si>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</si>
  <si>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</si>
  <si>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</si>
  <si>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</si>
  <si>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</si>
  <si>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</si>
  <si>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</si>
  <si>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</si>
  <si>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</si>
  <si>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</si>
  <si>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</si>
  <si>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</si>
  <si>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</si>
  <si>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</si>
  <si>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</si>
  <si>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</si>
  <si>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</si>
  <si>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</si>
  <si>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</si>
  <si>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</si>
  <si>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</si>
  <si>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</si>
  <si>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</si>
  <si>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</si>
  <si>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</si>
  <si>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</si>
  <si>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</si>
  <si>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</si>
  <si>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</si>
  <si>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</si>
  <si>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</si>
  <si>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</si>
  <si>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</si>
  <si>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</si>
  <si>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</si>
  <si>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</si>
  <si>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</si>
  <si>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</si>
  <si>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</si>
  <si>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</si>
  <si>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</si>
  <si>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</si>
  <si>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</si>
  <si>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</si>
  <si>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</si>
  <si>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</si>
  <si>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</si>
  <si>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</si>
  <si>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</si>
  <si>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</si>
  <si>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</si>
  <si>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</si>
  <si>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</si>
  <si>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</si>
  <si>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</si>
  <si>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</si>
  <si>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</si>
  <si>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</si>
  <si>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</si>
  <si>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</si>
  <si>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</si>
  <si>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</si>
  <si>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</si>
  <si>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</si>
  <si>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</si>
  <si>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</si>
  <si>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</si>
  <si>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</si>
  <si>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</si>
  <si>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</si>
  <si>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</si>
  <si>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</si>
  <si>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</si>
  <si>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</si>
  <si>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</si>
  <si>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</si>
  <si>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</si>
  <si>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</si>
  <si>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</si>
  <si>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</si>
  <si>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</si>
  <si>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</si>
  <si>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</si>
  <si>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</si>
  <si>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</si>
  <si>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</si>
  <si>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</si>
  <si>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</si>
  <si>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</si>
  <si>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</si>
  <si>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</si>
  <si>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</si>
  <si>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</si>
  <si>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</si>
  <si>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</si>
  <si>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</si>
  <si>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</si>
  <si>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</si>
  <si>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</si>
  <si>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</si>
  <si>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</si>
  <si>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</si>
  <si>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</si>
  <si>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</si>
  <si>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</si>
  <si>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</si>
  <si>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</si>
  <si>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</si>
  <si>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</si>
  <si>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</si>
  <si>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</si>
  <si>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</si>
  <si>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</si>
  <si>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</si>
  <si>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</si>
  <si>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</si>
  <si>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</si>
  <si>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</si>
  <si>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</si>
  <si>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</si>
  <si>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</si>
  <si>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</si>
  <si>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</si>
  <si>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</si>
  <si>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</si>
  <si>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</si>
  <si>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</si>
  <si>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</si>
  <si>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</si>
  <si>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</si>
  <si>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</si>
  <si>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</si>
  <si>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</si>
  <si>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</si>
  <si>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</si>
  <si>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</si>
  <si>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</si>
  <si>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</si>
  <si>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</si>
  <si>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</si>
  <si>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</si>
  <si>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</si>
  <si>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</si>
  <si>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</si>
  <si>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</si>
  <si>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</si>
  <si>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</si>
  <si>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</si>
  <si>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</si>
  <si>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</si>
  <si>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</si>
  <si>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</si>
  <si>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</si>
  <si>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</si>
  <si>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</si>
  <si>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</si>
  <si>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</si>
  <si>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</si>
  <si>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</si>
  <si>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</si>
  <si>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</si>
  <si>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</si>
  <si>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</si>
  <si>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</si>
  <si>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</si>
  <si>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</si>
  <si>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</si>
  <si>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</si>
  <si>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</si>
  <si>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</si>
  <si>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</si>
  <si>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</si>
  <si>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</si>
  <si>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</si>
  <si>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</si>
  <si>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</si>
  <si>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</si>
  <si>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</si>
  <si>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</si>
  <si>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</si>
  <si>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</si>
  <si>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</si>
  <si>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</si>
  <si>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</si>
  <si>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</si>
  <si>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</si>
  <si>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</si>
  <si>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</si>
  <si>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</si>
  <si>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</si>
  <si>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</si>
  <si>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</si>
  <si>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</si>
  <si>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</si>
  <si>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</si>
  <si>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</si>
  <si>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</si>
  <si>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</si>
  <si>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</si>
  <si>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</si>
  <si>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</si>
  <si>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</si>
  <si>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</si>
  <si>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</si>
  <si>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</si>
  <si>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</si>
  <si>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</si>
  <si>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</si>
  <si>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</si>
  <si>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</si>
  <si>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</si>
  <si>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</si>
  <si>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</si>
  <si>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</si>
  <si>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</si>
  <si>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</si>
  <si>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</si>
  <si>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</si>
  <si>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</si>
  <si>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</si>
  <si>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</si>
  <si>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</si>
  <si>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</si>
  <si>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</si>
  <si>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</si>
  <si>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</si>
  <si>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</si>
  <si>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</si>
  <si>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</si>
  <si>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</si>
  <si>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</si>
  <si>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</si>
  <si>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</si>
  <si>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</si>
  <si>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</si>
  <si>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</si>
  <si>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</si>
  <si>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</si>
  <si>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</si>
  <si>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</si>
  <si>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</si>
  <si>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</si>
  <si>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</si>
  <si>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</si>
  <si>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</si>
  <si>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</si>
  <si>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</si>
  <si>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</si>
  <si>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</si>
  <si>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</si>
  <si>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</si>
  <si>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</si>
  <si>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</si>
  <si>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</si>
  <si>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</si>
  <si>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</si>
  <si>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</si>
  <si>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</si>
  <si>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</si>
  <si>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</si>
  <si>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</si>
  <si>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</si>
  <si>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</si>
  <si>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</si>
  <si>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</si>
  <si>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</si>
  <si>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</si>
  <si>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</si>
  <si>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</si>
  <si>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</si>
  <si>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</si>
  <si>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</si>
  <si>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</si>
  <si>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</si>
  <si>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</si>
  <si>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</si>
  <si>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</si>
  <si>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</si>
  <si>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</si>
  <si>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</si>
  <si>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</si>
  <si>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</si>
  <si>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</si>
  <si>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</si>
  <si>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</si>
  <si>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</si>
  <si>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</si>
  <si>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</si>
  <si>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</si>
  <si>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</si>
  <si>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</si>
  <si>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</si>
  <si>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</si>
  <si>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</si>
  <si>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</si>
  <si>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</si>
  <si>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</si>
  <si>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</si>
  <si>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</si>
  <si>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</si>
  <si>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</si>
  <si>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</si>
  <si>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</si>
  <si>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</si>
  <si>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</si>
  <si>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</si>
  <si>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</si>
  <si>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</si>
  <si>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</si>
  <si>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</si>
  <si>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</si>
  <si>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</si>
  <si>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</si>
  <si>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</si>
  <si>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</si>
  <si>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</si>
  <si>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</si>
  <si>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</si>
  <si>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</si>
  <si>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</si>
  <si>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</si>
  <si>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</si>
  <si>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</si>
  <si>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</si>
  <si>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</si>
  <si>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</si>
  <si>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</si>
  <si>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</si>
  <si>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</si>
  <si>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</si>
  <si>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</si>
  <si>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</si>
  <si>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</si>
  <si>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</si>
  <si>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</si>
  <si>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</si>
  <si>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</si>
  <si>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</si>
  <si>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</si>
  <si>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</si>
  <si>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</si>
  <si>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</si>
  <si>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</si>
  <si>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</si>
  <si>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</si>
  <si>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</si>
  <si>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</si>
  <si>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</si>
  <si>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</si>
  <si>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</si>
  <si>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</si>
  <si>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</si>
  <si>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</si>
  <si>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</si>
  <si>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</si>
  <si>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</si>
  <si>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</si>
  <si>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</si>
  <si>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</si>
  <si>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</si>
  <si>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</si>
  <si>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</si>
  <si>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</si>
  <si>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</si>
  <si>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</si>
  <si>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</si>
  <si>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</si>
  <si>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</si>
  <si>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</si>
  <si>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</si>
  <si>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</si>
  <si>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</si>
  <si>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</si>
  <si>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</si>
  <si>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</si>
  <si>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</si>
  <si>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</si>
  <si>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</si>
  <si>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</si>
  <si>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</si>
  <si>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</si>
  <si>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</si>
  <si>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</si>
  <si>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</si>
  <si>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</si>
  <si>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</si>
  <si>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</si>
  <si>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</si>
  <si>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</si>
  <si>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</si>
  <si>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</si>
  <si>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</si>
  <si>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</si>
  <si>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</si>
  <si>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</si>
  <si>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</si>
  <si>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</si>
  <si>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</si>
  <si>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</si>
  <si>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</si>
  <si>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</si>
  <si>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</si>
  <si>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</si>
  <si>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</si>
  <si>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</si>
  <si>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</si>
  <si>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</si>
  <si>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</si>
  <si>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</si>
  <si>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</si>
  <si>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</si>
  <si>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</si>
  <si>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</si>
  <si>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</si>
  <si>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</si>
  <si>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</si>
  <si>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</si>
  <si>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</si>
  <si>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</si>
  <si>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</si>
  <si>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</si>
  <si>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</si>
  <si>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</si>
  <si>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</si>
  <si>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</si>
  <si>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</si>
  <si>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</si>
  <si>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</si>
  <si>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</si>
  <si>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</si>
  <si>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</si>
  <si>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</si>
  <si>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</si>
  <si>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</si>
  <si>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</si>
  <si>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</si>
  <si>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</si>
  <si>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</si>
  <si>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</si>
  <si>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</si>
  <si>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</si>
  <si>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</si>
  <si>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</si>
  <si>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</si>
  <si>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</si>
  <si>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</si>
  <si>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</si>
  <si>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</si>
  <si>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</si>
  <si>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</si>
  <si>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</si>
  <si>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</si>
  <si>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</si>
  <si>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</si>
  <si>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</si>
  <si>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</si>
  <si>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</si>
  <si>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</si>
  <si>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</si>
  <si>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</si>
  <si>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</si>
  <si>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</si>
  <si>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</si>
  <si>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</si>
  <si>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</si>
  <si>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</si>
  <si>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</si>
  <si>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</si>
  <si>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</si>
  <si>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</si>
  <si>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</si>
  <si>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</si>
  <si>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</si>
  <si>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</si>
  <si>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</si>
  <si>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</si>
  <si>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</si>
  <si>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</si>
  <si>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</si>
  <si>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</si>
  <si>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</si>
  <si>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</si>
  <si>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</si>
  <si>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</si>
  <si>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</si>
  <si>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</si>
  <si>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</si>
  <si>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</si>
  <si>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</si>
  <si>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</si>
  <si>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</si>
  <si>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</si>
  <si>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</si>
  <si>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</si>
  <si>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</si>
  <si>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</si>
  <si>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</si>
  <si>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</si>
  <si>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</si>
  <si>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</si>
  <si>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</si>
  <si>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</si>
  <si>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</si>
  <si>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</si>
  <si>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</si>
  <si>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</si>
  <si>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</si>
  <si>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</si>
  <si>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</si>
  <si>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</si>
  <si>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</si>
  <si>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</si>
  <si>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</si>
  <si>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</si>
  <si>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</si>
  <si>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</si>
  <si>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</si>
  <si>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</si>
  <si>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</si>
  <si>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</si>
  <si>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</si>
  <si>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</si>
  <si>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</si>
  <si>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</si>
  <si>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</si>
  <si>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</si>
  <si>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</si>
  <si>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</si>
  <si>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</si>
  <si>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</si>
  <si>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</si>
  <si>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</si>
  <si>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</si>
  <si>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</si>
  <si>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</si>
  <si>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</si>
  <si>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</si>
  <si>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</si>
  <si>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</si>
  <si>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</si>
  <si>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</si>
  <si>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</si>
  <si>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</si>
  <si>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</si>
  <si>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</si>
  <si>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</si>
  <si>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</si>
  <si>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</si>
  <si>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</si>
  <si>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</si>
  <si>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</si>
  <si>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</si>
  <si>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</si>
  <si>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</si>
  <si>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</si>
  <si>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</si>
  <si>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</si>
  <si>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</si>
  <si>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</si>
  <si>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</si>
  <si>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</si>
  <si>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</si>
  <si>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</si>
  <si>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</si>
  <si>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</si>
  <si>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</si>
  <si>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</si>
  <si>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</si>
  <si>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</si>
  <si>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</si>
  <si>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</si>
  <si>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</si>
  <si>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</si>
  <si>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</si>
  <si>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</si>
  <si>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</si>
  <si>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</si>
  <si>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</si>
  <si>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</si>
  <si>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</si>
  <si>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</si>
  <si>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</si>
  <si>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</si>
  <si>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</si>
  <si>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</si>
  <si>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</si>
  <si>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</si>
  <si>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</si>
  <si>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</si>
  <si>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</si>
  <si>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</si>
  <si>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</si>
  <si>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</si>
  <si>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</si>
  <si>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</si>
  <si>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</si>
  <si>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</si>
  <si>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</si>
  <si>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</si>
  <si>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</si>
  <si>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</si>
  <si>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</si>
  <si>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</si>
  <si>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</si>
  <si>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</si>
  <si>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</si>
  <si>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</si>
  <si>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</si>
  <si>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</si>
  <si>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</si>
  <si>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</si>
  <si>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</si>
  <si>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</si>
  <si>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</si>
  <si>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</si>
  <si>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</si>
  <si>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</si>
  <si>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</si>
  <si>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</si>
  <si>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</si>
  <si>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</si>
  <si>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</si>
  <si>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</si>
  <si>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</si>
  <si>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</si>
  <si>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</si>
  <si>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</si>
  <si>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</si>
  <si>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</si>
  <si>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</si>
  <si>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</si>
  <si>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</si>
  <si>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</si>
  <si>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</si>
  <si>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</si>
  <si>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</si>
  <si>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</si>
  <si>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</si>
  <si>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</si>
  <si>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</si>
  <si>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</si>
  <si>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</si>
  <si>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</si>
  <si>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</si>
  <si>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</si>
  <si>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</si>
  <si>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</si>
  <si>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</si>
  <si>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</si>
  <si>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</si>
  <si>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</si>
  <si>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</si>
  <si>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</si>
  <si>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</si>
  <si>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</si>
  <si>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</si>
  <si>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</si>
  <si>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</si>
  <si>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</si>
  <si>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</si>
  <si>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</si>
  <si>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</si>
  <si>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</si>
  <si>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</si>
  <si>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</si>
  <si>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</si>
  <si>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</si>
  <si>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</si>
  <si>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</si>
  <si>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</si>
  <si>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</si>
  <si>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</si>
  <si>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</si>
  <si>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</si>
  <si>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</si>
  <si>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</si>
  <si>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</si>
  <si>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</si>
  <si>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</si>
  <si>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</si>
  <si>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</si>
  <si>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</si>
  <si>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</si>
  <si>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</si>
  <si>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</si>
  <si>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</si>
  <si>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</si>
  <si>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</si>
  <si>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</si>
  <si>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</si>
  <si>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</si>
  <si>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</si>
  <si>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</si>
  <si>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</si>
  <si>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</si>
  <si>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</si>
  <si>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</si>
  <si>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</si>
  <si>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</si>
  <si>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</si>
  <si>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</si>
  <si>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</si>
  <si>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</si>
  <si>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</si>
  <si>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</si>
  <si>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</si>
  <si>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</si>
  <si>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</si>
  <si>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</si>
  <si>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</si>
  <si>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</si>
  <si>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</si>
  <si>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</si>
  <si>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</si>
  <si>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</si>
  <si>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</si>
  <si>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</si>
  <si>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</si>
  <si>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</si>
  <si>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</si>
  <si>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</si>
  <si>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</si>
  <si>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</si>
  <si>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</si>
  <si>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</si>
  <si>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</si>
  <si>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</si>
  <si>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</si>
  <si>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</si>
  <si>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</si>
  <si>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</si>
  <si>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</si>
  <si>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</si>
  <si>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</si>
  <si>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</si>
  <si>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</si>
  <si>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</si>
  <si>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</si>
  <si>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</si>
  <si>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</si>
  <si>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</si>
  <si>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</si>
  <si>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</si>
  <si>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</si>
  <si>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</si>
  <si>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</si>
  <si>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</si>
  <si>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</si>
  <si>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</si>
  <si>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</si>
  <si>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</si>
  <si>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</si>
  <si>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</si>
  <si>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</si>
  <si>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</si>
  <si>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</si>
  <si>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</si>
  <si>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</si>
  <si>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</si>
  <si>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</si>
  <si>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</si>
  <si>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</si>
  <si>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</si>
  <si>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</si>
  <si>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</si>
  <si>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</si>
  <si>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</si>
  <si>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</si>
  <si>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</si>
  <si>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</si>
  <si>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</si>
  <si>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</si>
  <si>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</si>
  <si>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</si>
  <si>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</si>
  <si>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</si>
  <si>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</si>
  <si>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</si>
  <si>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</si>
  <si>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</si>
  <si>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</si>
  <si>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</si>
  <si>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</si>
  <si>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</si>
  <si>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</si>
  <si>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</si>
  <si>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</si>
  <si>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</si>
  <si>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</si>
  <si>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</si>
  <si>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</si>
  <si>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</si>
  <si>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</si>
  <si>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</si>
  <si>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</si>
  <si>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</si>
  <si>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</si>
  <si>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</si>
  <si>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</si>
  <si>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</si>
  <si>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</si>
  <si>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</si>
  <si>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</si>
  <si>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</si>
  <si>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</si>
  <si>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</si>
  <si>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</si>
  <si>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</si>
  <si>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</si>
  <si>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</si>
  <si>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</si>
  <si>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</si>
  <si>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</si>
  <si>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</si>
  <si>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</si>
  <si>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</si>
  <si>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</si>
  <si>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</si>
  <si>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</si>
  <si>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</si>
  <si>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</si>
  <si>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</si>
  <si>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</si>
  <si>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</si>
  <si>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</si>
  <si>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</si>
  <si>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</si>
  <si>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</si>
  <si>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</si>
  <si>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</si>
  <si>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</si>
  <si>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</si>
  <si>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</si>
  <si>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</si>
  <si>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</si>
  <si>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</si>
  <si>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</si>
  <si>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</si>
  <si>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</si>
  <si>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</si>
  <si>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</si>
  <si>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</si>
  <si>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</si>
  <si>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</si>
  <si>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</si>
  <si>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</si>
  <si>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</si>
  <si>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</si>
  <si>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</si>
  <si>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</si>
  <si>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</si>
  <si>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</si>
  <si>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</si>
  <si>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</si>
  <si>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</si>
  <si>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</si>
  <si>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</si>
  <si>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</si>
  <si>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</si>
  <si>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</si>
  <si>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</si>
  <si>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</si>
  <si>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</si>
  <si>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</si>
  <si>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</si>
  <si>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</si>
  <si>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</si>
  <si>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</si>
  <si>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</si>
  <si>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</si>
  <si>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</si>
  <si>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</si>
  <si>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</si>
  <si>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</si>
  <si>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</si>
  <si>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</si>
  <si>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</si>
  <si>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</si>
  <si>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</si>
  <si>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</si>
  <si>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</si>
  <si>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</si>
  <si>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</si>
  <si>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</si>
  <si>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</si>
  <si>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</si>
  <si>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</si>
  <si>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</si>
  <si>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</si>
  <si>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</si>
  <si>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</si>
  <si>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</si>
  <si>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</si>
  <si>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</si>
  <si>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</si>
  <si>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</si>
  <si>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</si>
  <si>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</si>
  <si>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</si>
  <si>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</si>
  <si>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</si>
  <si>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</si>
  <si>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</si>
  <si>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</si>
  <si>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</si>
  <si>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</si>
  <si>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</si>
  <si>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</si>
  <si>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</si>
  <si>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</si>
  <si>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</si>
  <si>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</si>
  <si>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</si>
  <si>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</si>
  <si>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</si>
  <si>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</si>
  <si>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</si>
  <si>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</si>
  <si>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</si>
  <si>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</si>
  <si>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</si>
  <si>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</si>
  <si>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</si>
  <si>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</si>
  <si>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</si>
  <si>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</si>
  <si>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</si>
  <si>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</si>
  <si>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</si>
  <si>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</si>
  <si>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</si>
  <si>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</si>
  <si>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</si>
  <si>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</si>
  <si>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</si>
  <si>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</si>
  <si>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</si>
  <si>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</si>
  <si>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</si>
  <si>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</si>
  <si>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</si>
  <si>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</si>
  <si>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</si>
  <si>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</si>
  <si>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</si>
  <si>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</si>
  <si>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</si>
  <si>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</si>
  <si>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</si>
  <si>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</si>
  <si>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</si>
  <si>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</si>
  <si>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</si>
  <si>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</si>
  <si>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</si>
  <si>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</si>
  <si>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</si>
  <si>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</si>
  <si>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</si>
  <si>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</si>
  <si>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</si>
  <si>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</si>
  <si>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</si>
  <si>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</si>
  <si>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</si>
  <si>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</si>
  <si>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</si>
  <si>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</si>
  <si>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</si>
  <si>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</si>
  <si>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</si>
  <si>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</si>
  <si>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</si>
  <si>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</si>
  <si>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</si>
  <si>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</si>
  <si>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</si>
  <si>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</si>
  <si>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</si>
  <si>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</si>
  <si>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</si>
  <si>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</si>
  <si>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</si>
  <si>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</si>
  <si>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</si>
  <si>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</si>
  <si>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</si>
  <si>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</si>
  <si>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</si>
  <si>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</si>
  <si>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</si>
  <si>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</si>
  <si>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</si>
  <si>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</si>
  <si>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</si>
  <si>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</si>
  <si>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</si>
  <si>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</si>
  <si>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</si>
  <si>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</si>
  <si>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</si>
  <si>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</si>
  <si>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</si>
  <si>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</si>
  <si>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</si>
  <si>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</si>
  <si>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</si>
  <si>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</si>
  <si>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</si>
  <si>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</si>
  <si>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</si>
  <si>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</si>
  <si>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</si>
  <si>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</si>
  <si>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</si>
  <si>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</si>
  <si>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</si>
  <si>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</si>
  <si>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</si>
  <si>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</si>
  <si>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</si>
  <si>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</si>
  <si>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</si>
  <si>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</si>
  <si>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</si>
  <si>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</si>
  <si>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</si>
  <si>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</si>
  <si>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</si>
  <si>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</si>
  <si>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</si>
  <si>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</si>
  <si>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</si>
  <si>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</si>
  <si>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</si>
  <si>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</si>
  <si>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</si>
  <si>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</si>
  <si>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</si>
  <si>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</si>
  <si>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</si>
  <si>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</si>
  <si>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</si>
  <si>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</si>
  <si>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</si>
  <si>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</si>
  <si>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</si>
  <si>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</si>
  <si>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</si>
  <si>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</si>
  <si>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</si>
  <si>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</si>
  <si>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</si>
  <si>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</si>
  <si>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</si>
  <si>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</si>
  <si>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</si>
  <si>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</si>
  <si>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</si>
  <si>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</si>
  <si>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</si>
  <si>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</si>
  <si>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</si>
  <si>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</si>
  <si>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</si>
  <si>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</si>
  <si>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</si>
  <si>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</si>
  <si>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</si>
  <si>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</si>
  <si>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</si>
  <si>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</si>
  <si>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</si>
  <si>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</si>
  <si>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</si>
  <si>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</si>
  <si>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</si>
  <si>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</si>
  <si>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</si>
  <si>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</si>
  <si>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</si>
  <si>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</si>
  <si>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</si>
  <si>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</si>
  <si>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</si>
  <si>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</si>
  <si>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</si>
  <si>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</si>
  <si>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</si>
  <si>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</si>
  <si>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</si>
  <si>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</si>
  <si>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</si>
  <si>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</si>
  <si>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</si>
  <si>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</si>
  <si>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</si>
  <si>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</si>
  <si>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</si>
  <si>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</si>
  <si>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</si>
  <si>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</si>
  <si>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</si>
  <si>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</si>
  <si>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</si>
  <si>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</si>
  <si>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</si>
  <si>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</si>
  <si>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</si>
  <si>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</si>
  <si>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</si>
  <si>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</si>
  <si>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</si>
  <si>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</si>
  <si>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</si>
  <si>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</si>
  <si>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</si>
  <si>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</si>
  <si>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</si>
  <si>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</si>
  <si>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</si>
  <si>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</si>
  <si>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</si>
  <si>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</si>
  <si>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</si>
  <si>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</si>
  <si>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</si>
  <si>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</si>
  <si>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</si>
  <si>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</si>
  <si>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</si>
  <si>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</si>
  <si>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</si>
  <si>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</si>
  <si>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</si>
  <si>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</si>
  <si>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</si>
  <si>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</si>
  <si>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</si>
  <si>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</si>
  <si>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</si>
  <si>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</si>
  <si>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</si>
  <si>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</si>
  <si>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</si>
  <si>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</si>
  <si>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</si>
  <si>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</si>
  <si>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</si>
  <si>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</si>
  <si>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</si>
  <si>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</si>
  <si>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</si>
  <si>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</si>
  <si>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</si>
  <si>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</si>
  <si>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</si>
  <si>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</si>
  <si>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</si>
  <si>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</si>
  <si>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</si>
  <si>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</si>
  <si>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</si>
  <si>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</si>
  <si>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</si>
  <si>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</si>
  <si>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</si>
  <si>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</si>
  <si>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</si>
  <si>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</si>
  <si>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</si>
  <si>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</si>
  <si>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</si>
  <si>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</si>
  <si>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</si>
  <si>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</si>
  <si>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</si>
  <si>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</si>
  <si>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</si>
  <si>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</si>
  <si>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</si>
  <si>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</si>
  <si>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</si>
  <si>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</si>
  <si>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</si>
  <si>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</si>
  <si>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</si>
  <si>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</si>
  <si>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</si>
  <si>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</si>
  <si>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</si>
  <si>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</si>
  <si>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</si>
  <si>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</si>
  <si>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</si>
  <si>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</si>
  <si>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</si>
  <si>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</si>
  <si>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</si>
  <si>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</si>
  <si>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</si>
  <si>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</si>
  <si>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</si>
  <si>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</si>
  <si>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</si>
  <si>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</si>
  <si>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</si>
  <si>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</si>
  <si>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</si>
  <si>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</si>
  <si>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</si>
  <si>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</si>
  <si>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</si>
  <si>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</si>
  <si>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</si>
  <si>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</si>
  <si>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</si>
  <si>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</si>
  <si>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</si>
  <si>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</si>
  <si>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</si>
  <si>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</si>
  <si>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</si>
  <si>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</si>
  <si>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</si>
  <si>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</si>
  <si>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</si>
  <si>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</si>
  <si>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</si>
  <si>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</si>
  <si>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</si>
  <si>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</si>
  <si>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</si>
  <si>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</si>
  <si>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</si>
  <si>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</si>
  <si>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</si>
  <si>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</si>
  <si>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</si>
  <si>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</si>
  <si>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</si>
  <si>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</si>
  <si>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</si>
  <si>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</si>
  <si>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</si>
  <si>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</si>
  <si>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</si>
  <si>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</si>
  <si>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</si>
  <si>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</si>
  <si>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</si>
  <si>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</si>
  <si>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</si>
  <si>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</si>
  <si>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</si>
  <si>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</si>
  <si>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</si>
  <si>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</si>
  <si>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</si>
  <si>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</si>
  <si>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</si>
  <si>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</si>
  <si>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</si>
  <si>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</si>
  <si>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</si>
  <si>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</si>
  <si>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</si>
  <si>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</si>
  <si>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</si>
  <si>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</si>
  <si>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</si>
  <si>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</si>
  <si>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</si>
  <si>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</si>
  <si>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</si>
  <si>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</si>
  <si>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</si>
  <si>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</si>
  <si>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</si>
  <si>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</si>
  <si>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</si>
  <si>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</si>
  <si>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</si>
  <si>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</si>
  <si>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</si>
  <si>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</si>
  <si>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</si>
  <si>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</si>
  <si>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</si>
  <si>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</si>
  <si>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</si>
  <si>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</si>
  <si>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</si>
  <si>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</si>
  <si>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</si>
  <si>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</si>
  <si>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</si>
  <si>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</si>
  <si>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</si>
  <si>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</si>
  <si>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</si>
  <si>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</si>
  <si>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</si>
  <si>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</si>
  <si>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</si>
  <si>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</si>
  <si>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</si>
  <si>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</si>
  <si>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</si>
  <si>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</si>
  <si>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</si>
  <si>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</si>
  <si>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</si>
  <si>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</si>
  <si>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</si>
  <si>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</si>
  <si>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</si>
  <si>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</si>
  <si>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</si>
  <si>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</si>
  <si>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</si>
  <si>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</si>
  <si>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</si>
  <si>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</si>
  <si>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</si>
  <si>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</si>
  <si>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</si>
  <si>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</si>
  <si>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</si>
  <si>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</si>
  <si>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</si>
  <si>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</si>
  <si>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</si>
  <si>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</si>
  <si>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</si>
  <si>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</si>
  <si>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</si>
  <si>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</si>
  <si>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</si>
  <si>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</si>
  <si>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</si>
  <si>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</si>
  <si>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</si>
  <si>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</si>
  <si>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</si>
  <si>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</si>
  <si>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</si>
  <si>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</si>
  <si>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</si>
  <si>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</si>
  <si>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</si>
  <si>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</si>
  <si>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</si>
  <si>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</si>
  <si>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</si>
  <si>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</si>
  <si>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</si>
  <si>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</si>
  <si>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</si>
  <si>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</si>
  <si>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</si>
  <si>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</si>
  <si>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</si>
  <si>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</si>
  <si>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</si>
  <si>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</si>
  <si>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</si>
  <si>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</si>
  <si>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</si>
  <si>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</si>
  <si>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</si>
  <si>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</si>
  <si>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</si>
  <si>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</si>
  <si>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</si>
  <si>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</si>
  <si>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</si>
  <si>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</si>
  <si>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</si>
  <si>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</si>
  <si>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</si>
  <si>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</si>
  <si>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</si>
  <si>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</si>
  <si>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</si>
  <si>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</si>
  <si>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</si>
  <si>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</si>
  <si>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</si>
  <si>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</si>
  <si>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</si>
  <si>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</si>
  <si>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</si>
  <si>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</si>
  <si>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</si>
  <si>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</si>
  <si>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</si>
  <si>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</si>
  <si>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</si>
  <si>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</si>
  <si>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</si>
  <si>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</si>
  <si>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</si>
  <si>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</si>
  <si>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</si>
  <si>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</si>
  <si>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</si>
  <si>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</si>
  <si>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</si>
  <si>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</si>
  <si>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</si>
  <si>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</si>
  <si>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</si>
  <si>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</si>
  <si>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</si>
  <si>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</si>
  <si>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</si>
  <si>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</si>
  <si>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</si>
  <si>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</si>
  <si>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</si>
  <si>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</si>
  <si>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</si>
  <si>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</si>
  <si>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</si>
  <si>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</si>
  <si>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</si>
  <si>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</si>
  <si>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</si>
  <si>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</si>
  <si>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</si>
  <si>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</si>
  <si>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</si>
  <si>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</si>
  <si>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</si>
  <si>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</si>
  <si>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</si>
  <si>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</si>
  <si>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</si>
  <si>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</si>
  <si>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</si>
  <si>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</si>
  <si>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</si>
  <si>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</si>
  <si>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</si>
  <si>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</si>
  <si>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</si>
  <si>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</si>
  <si>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</si>
  <si>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</si>
  <si>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</si>
  <si>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</si>
  <si>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</si>
  <si>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</si>
  <si>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</si>
  <si>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</si>
  <si>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</si>
  <si>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</si>
  <si>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</si>
  <si>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</si>
  <si>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</si>
  <si>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</si>
  <si>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</si>
  <si>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</si>
  <si>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</si>
  <si>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</si>
  <si>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</si>
  <si>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</si>
  <si>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</si>
  <si>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</si>
  <si>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</si>
  <si>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</si>
  <si>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</si>
  <si>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</si>
  <si>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</si>
  <si>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</si>
  <si>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</si>
  <si>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</si>
  <si>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</si>
  <si>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</si>
  <si>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</si>
  <si>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</si>
  <si>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</si>
  <si>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</si>
  <si>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</si>
  <si>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</si>
  <si>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</si>
  <si>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</si>
  <si>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</si>
  <si>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</si>
  <si>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</si>
  <si>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</si>
  <si>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</si>
  <si>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</si>
  <si>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</si>
  <si>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</si>
  <si>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</si>
  <si>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</si>
  <si>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</si>
  <si>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</si>
  <si>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</si>
  <si>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</si>
  <si>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</si>
  <si>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</si>
  <si>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</si>
  <si>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</si>
  <si>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</si>
  <si>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</si>
  <si>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</si>
  <si>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</si>
  <si>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</si>
  <si>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</si>
  <si>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</si>
  <si>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</si>
  <si>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</si>
  <si>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</si>
  <si>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</si>
  <si>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</si>
  <si>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</si>
  <si>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</si>
  <si>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</si>
  <si>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</si>
  <si>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</si>
  <si>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</si>
  <si>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</si>
  <si>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</si>
  <si>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</si>
  <si>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</si>
  <si>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</si>
  <si>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</si>
  <si>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</si>
  <si>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</si>
  <si>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</si>
  <si>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</si>
  <si>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</si>
  <si>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</si>
  <si>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</si>
  <si>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</si>
  <si>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</si>
  <si>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</si>
  <si>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</si>
  <si>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</si>
  <si>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</si>
  <si>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</si>
  <si>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</si>
  <si>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</si>
  <si>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</si>
  <si>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</si>
  <si>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</si>
  <si>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</si>
  <si>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</si>
  <si>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</si>
  <si>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</si>
  <si>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</si>
  <si>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</si>
  <si>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</si>
  <si>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</si>
  <si>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</si>
  <si>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</si>
  <si>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</si>
  <si>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</si>
  <si>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</si>
  <si>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</si>
  <si>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</si>
  <si>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</si>
  <si>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</si>
  <si>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</si>
  <si>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</si>
  <si>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</si>
  <si>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</si>
  <si>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</si>
  <si>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</si>
  <si>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</si>
  <si>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</si>
  <si>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</si>
  <si>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</si>
  <si>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</si>
  <si>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</si>
  <si>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</si>
  <si>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</si>
  <si>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</si>
  <si>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</si>
  <si>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</si>
  <si>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</si>
  <si>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</si>
  <si>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</si>
  <si>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</si>
  <si>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</si>
  <si>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</si>
  <si>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</si>
  <si>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</si>
  <si>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</si>
  <si>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</si>
  <si>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</si>
  <si>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</si>
  <si>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</si>
  <si>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</si>
  <si>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</si>
  <si>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</si>
  <si>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</si>
  <si>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</si>
  <si>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</si>
  <si>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</si>
  <si>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</si>
  <si>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</si>
  <si>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</si>
  <si>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</si>
  <si>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</si>
  <si>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</si>
  <si>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</si>
  <si>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</si>
  <si>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</si>
  <si>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</si>
  <si>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</si>
  <si>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</si>
  <si>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</si>
  <si>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</si>
  <si>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</si>
  <si>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</si>
  <si>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</si>
  <si>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</si>
  <si>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</si>
  <si>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</si>
  <si>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</si>
  <si>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</si>
  <si>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</si>
  <si>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</si>
  <si>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</si>
  <si>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</si>
  <si>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</si>
  <si>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</si>
  <si>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</si>
  <si>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</si>
  <si>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</si>
  <si>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</si>
  <si>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</si>
  <si>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</si>
  <si>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</si>
  <si>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</si>
  <si>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</si>
  <si>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</si>
  <si>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</si>
  <si>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</si>
  <si>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</si>
  <si>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</si>
  <si>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</si>
  <si>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</si>
  <si>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</si>
  <si>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</si>
  <si>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</si>
  <si>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</si>
  <si>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</si>
  <si>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</si>
  <si>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</si>
  <si>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</si>
  <si>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</si>
  <si>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</si>
  <si>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</si>
  <si>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</si>
  <si>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</si>
  <si>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</si>
  <si>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</si>
  <si>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</si>
  <si>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</si>
  <si>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</si>
  <si>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</si>
  <si>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</si>
  <si>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</si>
  <si>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</si>
  <si>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</si>
  <si>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</si>
  <si>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</si>
  <si>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</si>
  <si>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</si>
  <si>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</si>
  <si>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</si>
  <si>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</si>
  <si>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</si>
  <si>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</si>
  <si>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</si>
  <si>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</si>
  <si>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</si>
  <si>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</si>
  <si>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</si>
  <si>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</si>
  <si>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</si>
  <si>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</si>
  <si>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</si>
  <si>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</si>
  <si>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</si>
  <si>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</si>
  <si>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</si>
  <si>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</si>
  <si>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</si>
  <si>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</si>
  <si>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</si>
  <si>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</si>
  <si>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</si>
  <si>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</si>
  <si>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</si>
  <si>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</si>
  <si>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</si>
  <si>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</si>
  <si>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</si>
  <si>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</si>
  <si>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</si>
  <si>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</si>
  <si>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</si>
  <si>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</si>
  <si>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</si>
  <si>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</si>
  <si>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</si>
  <si>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</si>
  <si>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</si>
  <si>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</si>
  <si>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</si>
  <si>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</si>
  <si>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</si>
  <si>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</si>
  <si>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</si>
  <si>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</si>
  <si>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</si>
  <si>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</si>
  <si>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</si>
  <si>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</si>
  <si>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</si>
  <si>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</si>
  <si>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</si>
  <si>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</si>
  <si>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</si>
  <si>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</si>
  <si>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</si>
  <si>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</si>
  <si>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</si>
  <si>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</si>
  <si>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</si>
  <si>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</si>
  <si>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</si>
  <si>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</si>
  <si>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</si>
  <si>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</si>
  <si>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</si>
  <si>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</si>
  <si>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</si>
  <si>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</si>
  <si>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</si>
  <si>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</si>
  <si>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</si>
  <si>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</si>
  <si>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</si>
  <si>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</si>
  <si>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</si>
  <si>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</si>
  <si>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</si>
  <si>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</si>
  <si>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</si>
  <si>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</si>
  <si>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</si>
  <si>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</si>
  <si>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</si>
  <si>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</si>
  <si>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</si>
  <si>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</si>
  <si>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</si>
  <si>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</si>
  <si>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</si>
  <si>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</si>
  <si>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</si>
  <si>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</si>
  <si>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</si>
  <si>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</si>
  <si>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</si>
  <si>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</si>
  <si>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</si>
  <si>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</si>
  <si>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</si>
  <si>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</si>
  <si>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</si>
  <si>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</si>
  <si>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</si>
  <si>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</si>
  <si>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</si>
  <si>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</si>
  <si>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</si>
  <si>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</si>
  <si>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</si>
  <si>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</si>
  <si>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</si>
  <si>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</si>
  <si>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</si>
  <si>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</si>
  <si>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</si>
  <si>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</si>
  <si>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</si>
  <si>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</si>
  <si>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</si>
  <si>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</si>
  <si>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</si>
  <si>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</si>
  <si>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</si>
  <si>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</si>
  <si>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</si>
  <si>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</si>
  <si>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</si>
  <si>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</si>
  <si>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</si>
  <si>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</si>
  <si>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</si>
  <si>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</si>
  <si>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</si>
  <si>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</si>
  <si>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</si>
  <si>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</si>
  <si>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</si>
  <si>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</si>
  <si>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</si>
  <si>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</si>
  <si>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</si>
  <si>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</si>
  <si>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</si>
  <si>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</si>
  <si>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</si>
  <si>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</si>
  <si>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</si>
  <si>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</si>
  <si>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</si>
  <si>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</si>
  <si>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</si>
  <si>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</si>
  <si>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</si>
  <si>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</si>
  <si>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</si>
  <si>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</si>
  <si>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</si>
  <si>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</si>
  <si>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</si>
  <si>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</si>
  <si>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</si>
  <si>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</si>
  <si>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</si>
  <si>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</si>
  <si>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</si>
  <si>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</si>
  <si>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</si>
  <si>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</si>
  <si>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</si>
  <si>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</si>
  <si>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</si>
  <si>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</si>
  <si>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</si>
  <si>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</si>
  <si>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</si>
  <si>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</si>
  <si>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</si>
  <si>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</si>
  <si>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</si>
  <si>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</si>
  <si>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</si>
  <si>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</si>
  <si>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</si>
  <si>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</si>
  <si>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</si>
  <si>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</si>
  <si>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</si>
  <si>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</si>
  <si>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</si>
  <si>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</si>
  <si>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</si>
  <si>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</si>
  <si>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</si>
  <si>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</si>
  <si>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</si>
  <si>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</si>
  <si>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</si>
  <si>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</si>
  <si>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</si>
  <si>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</si>
  <si>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</si>
  <si>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</si>
  <si>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</si>
  <si>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</si>
  <si>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</si>
  <si>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</si>
  <si>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</si>
  <si>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</si>
  <si>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</si>
  <si>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</si>
  <si>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</si>
  <si>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</si>
  <si>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</si>
  <si>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</si>
  <si>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</si>
  <si>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</si>
  <si>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</si>
  <si>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</si>
  <si>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</si>
  <si>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</si>
  <si>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</si>
  <si>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</si>
  <si>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</si>
  <si>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</si>
  <si>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</si>
  <si>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</si>
  <si>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</si>
  <si>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</si>
  <si>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</si>
  <si>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</si>
  <si>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</si>
  <si>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</si>
  <si>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</si>
  <si>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</si>
  <si>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</si>
  <si>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</si>
  <si>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</si>
  <si>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</si>
  <si>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</si>
  <si>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</si>
  <si>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</si>
  <si>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</si>
  <si>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</si>
  <si>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</si>
  <si>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</si>
  <si>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</si>
  <si>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</si>
  <si>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</si>
  <si>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</si>
  <si>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</si>
  <si>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</si>
  <si>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</si>
  <si>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</si>
  <si>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</si>
  <si>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</si>
  <si>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</si>
  <si>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</si>
  <si>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</si>
  <si>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</si>
  <si>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</si>
  <si>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</si>
  <si>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</si>
  <si>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</si>
  <si>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</si>
  <si>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</si>
  <si>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</si>
  <si>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</si>
  <si>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</si>
  <si>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</si>
  <si>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</si>
  <si>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</si>
  <si>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</si>
  <si>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</si>
  <si>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</si>
  <si>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</si>
  <si>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</si>
  <si>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</si>
  <si>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</si>
  <si>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</si>
  <si>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</si>
  <si>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</si>
  <si>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</si>
  <si>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</si>
  <si>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</si>
  <si>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</si>
  <si>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</si>
  <si>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</si>
  <si>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</si>
  <si>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</si>
  <si>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</si>
  <si>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</si>
  <si>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</si>
  <si>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</si>
  <si>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</si>
  <si>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</si>
  <si>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</si>
  <si>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</si>
  <si>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</si>
  <si>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</si>
  <si>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</si>
  <si>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</si>
  <si>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</si>
  <si>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</si>
  <si>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</si>
  <si>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</si>
  <si>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</si>
  <si>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</si>
  <si>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</si>
  <si>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</si>
  <si>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</si>
  <si>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</si>
  <si>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</si>
  <si>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</si>
  <si>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</si>
  <si>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</si>
  <si>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</si>
  <si>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</si>
  <si>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</si>
  <si>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</si>
  <si>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</si>
  <si>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</si>
  <si>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</si>
  <si>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</si>
  <si>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</si>
  <si>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</si>
  <si>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</si>
  <si>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</si>
  <si>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</si>
  <si>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</si>
  <si>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</si>
  <si>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</si>
  <si>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</si>
  <si>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</si>
  <si>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</si>
  <si>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</si>
  <si>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</si>
  <si>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</si>
  <si>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</si>
  <si>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</si>
  <si>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</si>
  <si>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</si>
  <si>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</si>
  <si>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</si>
  <si>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</si>
  <si>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</si>
  <si>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</si>
  <si>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</si>
  <si>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</si>
  <si>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</si>
  <si>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</si>
  <si>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</si>
  <si>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</si>
  <si>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</si>
  <si>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</si>
  <si>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</si>
  <si>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</si>
  <si>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</si>
  <si>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</si>
  <si>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</si>
  <si>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</si>
  <si>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</si>
  <si>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</si>
  <si>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</si>
  <si>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</si>
  <si>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</si>
  <si>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</si>
  <si>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</si>
  <si>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</si>
  <si>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</si>
  <si>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</si>
  <si>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</si>
  <si>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</si>
  <si>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</si>
  <si>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</si>
  <si>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</si>
  <si>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</si>
  <si>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</si>
  <si>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</si>
  <si>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</si>
  <si>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</si>
  <si>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</si>
  <si>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</si>
  <si>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</si>
  <si>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</si>
  <si>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</si>
  <si>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</si>
  <si>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</si>
  <si>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</si>
  <si>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</si>
  <si>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</si>
  <si>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</si>
  <si>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</si>
  <si>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</si>
  <si>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</si>
  <si>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</si>
  <si>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</si>
  <si>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</si>
  <si>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</si>
  <si>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</si>
  <si>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</si>
  <si>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</si>
  <si>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</si>
  <si>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</si>
  <si>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</si>
  <si>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</si>
  <si>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</si>
  <si>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</si>
  <si>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</si>
  <si>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</si>
  <si>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</si>
  <si>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</si>
  <si>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</si>
  <si>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</si>
  <si>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</si>
  <si>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</si>
  <si>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</si>
  <si>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</si>
  <si>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</si>
  <si>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</si>
  <si>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</si>
  <si>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</si>
  <si>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</si>
  <si>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</si>
  <si>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</si>
  <si>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</si>
  <si>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</si>
  <si>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</si>
  <si>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</si>
  <si>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</si>
  <si>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</si>
  <si>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</si>
  <si>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</si>
  <si>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</si>
  <si>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</si>
  <si>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</si>
  <si>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</si>
  <si>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</si>
  <si>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</si>
  <si>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</si>
  <si>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</si>
  <si>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</si>
  <si>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</si>
  <si>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</si>
  <si>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</si>
  <si>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</si>
  <si>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</si>
  <si>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</si>
  <si>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</si>
  <si>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</si>
  <si>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</si>
  <si>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</si>
  <si>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</si>
  <si>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</si>
  <si>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</si>
  <si>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</si>
  <si>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</si>
  <si>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</si>
  <si>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</si>
  <si>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</si>
  <si>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</si>
  <si>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</si>
  <si>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</si>
  <si>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</si>
  <si>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</si>
  <si>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</si>
  <si>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</si>
  <si>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</si>
  <si>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</si>
  <si>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</si>
  <si>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</si>
  <si>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</si>
  <si>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</si>
  <si>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</si>
  <si>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</si>
  <si>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</si>
  <si>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</si>
  <si>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</si>
  <si>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</si>
  <si>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</si>
  <si>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</si>
  <si>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</si>
  <si>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</si>
  <si>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</si>
  <si>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</si>
  <si>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</si>
  <si>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</si>
  <si>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</si>
  <si>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</si>
  <si>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</si>
  <si>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</si>
  <si>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</si>
  <si>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</si>
  <si>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</si>
  <si>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</si>
  <si>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</si>
  <si>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</si>
  <si>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</si>
  <si>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</si>
  <si>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</si>
  <si>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</si>
  <si>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</si>
  <si>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</si>
  <si>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</si>
  <si>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</si>
  <si>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</si>
  <si>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</si>
  <si>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</si>
  <si>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</si>
  <si>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</si>
  <si>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</si>
  <si>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</si>
  <si>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</si>
  <si>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</si>
  <si>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</si>
  <si>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</si>
  <si>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</si>
  <si>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</si>
  <si>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</si>
  <si>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</si>
  <si>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</si>
  <si>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</si>
  <si>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</si>
  <si>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</si>
  <si>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</si>
  <si>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</si>
  <si>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</si>
  <si>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</si>
  <si>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</si>
  <si>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</si>
  <si>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</si>
  <si>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</si>
  <si>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</si>
  <si>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</si>
  <si>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</si>
  <si>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</si>
  <si>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</si>
  <si>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</si>
  <si>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</si>
  <si>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</si>
  <si>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</si>
  <si>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</si>
  <si>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</si>
  <si>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</si>
  <si>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</si>
  <si>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</si>
  <si>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</si>
  <si>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</si>
  <si>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</si>
  <si>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</si>
  <si>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</si>
  <si>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</si>
  <si>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</si>
  <si>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</si>
  <si>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</si>
  <si>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</si>
  <si>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</si>
  <si>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</si>
  <si>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</si>
  <si>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</si>
  <si>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</si>
  <si>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</si>
  <si>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</si>
  <si>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</si>
  <si>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</si>
  <si>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</si>
  <si>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</si>
  <si>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</si>
  <si>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</si>
  <si>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</si>
  <si>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</si>
  <si>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</si>
  <si>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</si>
  <si>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</si>
  <si>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</si>
  <si>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</si>
  <si>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</si>
  <si>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</si>
  <si>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</si>
  <si>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</si>
  <si>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</si>
  <si>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</si>
  <si>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</si>
  <si>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</si>
  <si>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</si>
  <si>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</si>
  <si>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</si>
  <si>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</si>
  <si>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</si>
  <si>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</si>
  <si>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</si>
  <si>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</si>
  <si>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</si>
  <si>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</si>
  <si>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</si>
  <si>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</si>
  <si>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</si>
  <si>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</si>
  <si>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</si>
  <si>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</si>
  <si>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</si>
  <si>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</si>
  <si>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</si>
  <si>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</si>
  <si>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</si>
  <si>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</si>
  <si>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</si>
  <si>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</si>
  <si>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</si>
  <si>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</si>
  <si>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</si>
  <si>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</si>
  <si>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</si>
  <si>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</si>
  <si>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</si>
  <si>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</si>
  <si>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</si>
  <si>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</si>
  <si>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</si>
  <si>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</si>
  <si>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</si>
  <si>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</si>
  <si>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</si>
  <si>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</si>
  <si>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</si>
  <si>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</si>
  <si>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</si>
  <si>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</si>
  <si>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</si>
  <si>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</si>
  <si>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</si>
  <si>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</si>
  <si>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</si>
  <si>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</si>
  <si>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</si>
  <si>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</si>
  <si>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</si>
  <si>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</si>
  <si>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</si>
  <si>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</si>
  <si>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</si>
  <si>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</si>
  <si>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</si>
  <si>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</si>
  <si>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</si>
  <si>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</si>
  <si>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</si>
  <si>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</si>
  <si>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</si>
  <si>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</si>
  <si>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</si>
  <si>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</si>
  <si>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</si>
  <si>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</si>
  <si>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</si>
  <si>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</si>
  <si>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</si>
  <si>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</si>
  <si>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</si>
  <si>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</si>
  <si>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</si>
  <si>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</si>
  <si>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</si>
  <si>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</si>
  <si>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</si>
  <si>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</si>
  <si>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</si>
  <si>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</si>
  <si>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</si>
  <si>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</si>
  <si>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</si>
  <si>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</si>
  <si>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</si>
  <si>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</si>
  <si>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</si>
  <si>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</si>
  <si>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</si>
  <si>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</si>
  <si>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</si>
  <si>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</si>
  <si>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</si>
  <si>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</si>
  <si>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</si>
  <si>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</si>
  <si>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</si>
  <si>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</si>
  <si>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</si>
  <si>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</si>
  <si>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</si>
  <si>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</si>
  <si>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</si>
  <si>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</si>
  <si>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</si>
  <si>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</si>
  <si>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</si>
  <si>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</si>
  <si>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</si>
  <si>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</si>
  <si>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</si>
  <si>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</si>
  <si>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</si>
  <si>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</si>
  <si>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</si>
  <si>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</si>
  <si>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</si>
  <si>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</si>
  <si>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</si>
  <si>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</si>
  <si>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</si>
  <si>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</si>
  <si>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</si>
  <si>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</si>
  <si>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</si>
  <si>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</si>
  <si>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</si>
  <si>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</si>
  <si>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</si>
  <si>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</si>
  <si>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</si>
  <si>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</si>
  <si>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</si>
  <si>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</si>
  <si>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</si>
  <si>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</si>
  <si>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</si>
  <si>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</si>
  <si>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</si>
  <si>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</si>
  <si>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</si>
  <si>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</si>
  <si>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</si>
  <si>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</si>
  <si>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</si>
  <si>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</si>
  <si>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</si>
  <si>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</si>
  <si>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</si>
  <si>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</si>
  <si>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</si>
  <si>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</si>
  <si>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</si>
  <si>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</si>
  <si>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</si>
  <si>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</si>
  <si>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</si>
  <si>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</si>
  <si>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</si>
  <si>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</si>
  <si>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</si>
  <si>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</si>
  <si>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</si>
  <si>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</si>
  <si>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</si>
  <si>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</si>
  <si>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</si>
  <si>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</si>
  <si>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</si>
  <si>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</si>
  <si>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</si>
  <si>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</si>
  <si>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</si>
  <si>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</si>
  <si>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</si>
  <si>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</si>
  <si>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</si>
  <si>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</si>
  <si>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</si>
  <si>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</si>
  <si>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</si>
  <si>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</si>
  <si>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</si>
  <si>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</si>
  <si>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</si>
  <si>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</si>
  <si>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</si>
  <si>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</si>
  <si>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</si>
  <si>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</si>
  <si>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</si>
  <si>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</si>
  <si>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</si>
  <si>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</si>
  <si>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</si>
  <si>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</si>
  <si>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</si>
  <si>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</si>
  <si>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</si>
  <si>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</si>
  <si>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</si>
  <si>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</si>
  <si>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</si>
  <si>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</si>
  <si>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</si>
  <si>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</si>
  <si>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</si>
  <si>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</si>
  <si>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</si>
  <si>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</si>
  <si>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</si>
  <si>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</si>
  <si>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</si>
  <si>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</si>
  <si>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</si>
  <si>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</si>
  <si>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</si>
  <si>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</si>
  <si>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</si>
  <si>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</si>
  <si>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</si>
  <si>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</si>
  <si>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</si>
  <si>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</si>
  <si>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</si>
  <si>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</si>
  <si>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</si>
  <si>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</si>
  <si>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</si>
  <si>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</si>
  <si>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</si>
  <si>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</si>
  <si>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</si>
  <si>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</si>
  <si>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</si>
  <si>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</si>
  <si>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</si>
  <si>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</si>
  <si>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</si>
  <si>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</si>
  <si>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</si>
  <si>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</si>
  <si>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</si>
  <si>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</si>
  <si>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</si>
  <si>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</si>
  <si>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</si>
  <si>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</si>
  <si>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</si>
  <si>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</si>
  <si>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</si>
  <si>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</si>
  <si>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</si>
  <si>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</si>
  <si>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</si>
  <si>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</si>
  <si>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</si>
  <si>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</si>
  <si>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</si>
  <si>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</si>
  <si>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</si>
  <si>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</si>
  <si>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</si>
  <si>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</si>
  <si>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</si>
  <si>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</si>
  <si>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</si>
  <si>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</si>
  <si>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</si>
  <si>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</si>
  <si>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</si>
  <si>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</si>
  <si>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</si>
  <si>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</si>
  <si>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</si>
  <si>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</si>
  <si>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</si>
  <si>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</si>
  <si>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</si>
  <si>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</si>
  <si>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</si>
  <si>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</si>
  <si>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</si>
  <si>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</si>
  <si>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</si>
  <si>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</si>
  <si>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</si>
  <si>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</si>
  <si>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</si>
  <si>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</si>
  <si>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</si>
  <si>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</si>
  <si>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</si>
  <si>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</si>
  <si>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</si>
  <si>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</si>
  <si>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</si>
  <si>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</si>
  <si>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</si>
  <si>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</si>
  <si>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</si>
  <si>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</si>
  <si>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</si>
  <si>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</si>
  <si>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</si>
  <si>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</si>
  <si>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</si>
  <si>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</si>
  <si>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</si>
  <si>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</si>
  <si>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</si>
  <si>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</si>
  <si>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</si>
  <si>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</si>
  <si>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</si>
  <si>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</si>
  <si>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</si>
  <si>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</si>
  <si>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</si>
  <si>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</si>
  <si>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</si>
  <si>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</si>
  <si>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</si>
  <si>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</si>
  <si>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</si>
  <si>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</si>
  <si>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</si>
  <si>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</si>
  <si>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</si>
  <si>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</si>
  <si>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</si>
  <si>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</si>
  <si>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</si>
  <si>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</si>
  <si>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</si>
  <si>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</si>
  <si>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</si>
  <si>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</si>
  <si>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</si>
  <si>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</si>
  <si>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</si>
  <si>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</si>
  <si>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</si>
  <si>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</si>
  <si>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</si>
  <si>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</si>
  <si>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</si>
  <si>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</si>
  <si>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</si>
  <si>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</si>
  <si>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</si>
  <si>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</si>
  <si>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</si>
  <si>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</si>
  <si>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</si>
  <si>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</si>
  <si>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</si>
  <si>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</si>
  <si>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</si>
  <si>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</si>
  <si>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</si>
  <si>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</si>
  <si>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</si>
  <si>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</si>
  <si>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</si>
  <si>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</si>
  <si>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</si>
  <si>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</si>
  <si>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</si>
  <si>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</si>
  <si>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</si>
  <si>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</si>
  <si>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</si>
  <si>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</si>
  <si>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</si>
  <si>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</si>
  <si>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</si>
  <si>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</si>
  <si>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</si>
  <si>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</si>
  <si>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</si>
  <si>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</si>
  <si>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</si>
  <si>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</si>
  <si>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</si>
  <si>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</si>
  <si>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</si>
  <si>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</si>
  <si>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</si>
  <si>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</si>
  <si>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</si>
  <si>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</si>
  <si>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</si>
  <si>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</si>
  <si>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</si>
  <si>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</si>
  <si>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</si>
  <si>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</si>
  <si>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</si>
  <si>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</si>
  <si>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</si>
  <si>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</si>
  <si>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</si>
  <si>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</si>
  <si>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</si>
  <si>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</si>
  <si>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</si>
  <si>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</si>
  <si>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</si>
  <si>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</si>
  <si>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</si>
  <si>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</si>
  <si>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</si>
  <si>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</si>
  <si>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</si>
  <si>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</si>
  <si>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</si>
  <si>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</si>
  <si>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</si>
  <si>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</si>
  <si>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</si>
  <si>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</si>
  <si>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</si>
  <si>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</si>
  <si>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</si>
  <si>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</si>
  <si>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</si>
  <si>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</si>
  <si>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</si>
  <si>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</si>
  <si>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</si>
  <si>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</si>
  <si>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</si>
  <si>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</si>
  <si>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</si>
  <si>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</si>
  <si>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</si>
  <si>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</si>
  <si>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</si>
  <si>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</si>
  <si>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</si>
  <si>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</si>
  <si>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</si>
  <si>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</si>
  <si>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</si>
  <si>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</si>
  <si>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</si>
  <si>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</si>
  <si>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</si>
  <si>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</si>
  <si>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</si>
  <si>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</si>
  <si>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</si>
  <si>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</si>
  <si>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</si>
  <si>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</si>
  <si>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</si>
  <si>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</si>
  <si>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</si>
  <si>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</si>
  <si>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</si>
  <si>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</si>
  <si>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</si>
  <si>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</si>
  <si>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</si>
  <si>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</si>
  <si>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</si>
  <si>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</si>
  <si>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</si>
  <si>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</si>
  <si>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</si>
  <si>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</si>
  <si>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</si>
  <si>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</si>
  <si>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</si>
  <si>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</si>
  <si>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</si>
  <si>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</si>
  <si>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</si>
  <si>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</si>
  <si>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</si>
  <si>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</si>
  <si>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</si>
  <si>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</si>
  <si>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</si>
  <si>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</si>
  <si>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</si>
  <si>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</si>
  <si>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</si>
  <si>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</si>
  <si>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</si>
  <si>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</si>
  <si>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</si>
  <si>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</si>
  <si>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</si>
  <si>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</si>
  <si>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</si>
  <si>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</si>
  <si>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</si>
  <si>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</si>
  <si>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</si>
  <si>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</si>
  <si>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</si>
  <si>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</si>
  <si>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</si>
  <si>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</si>
  <si>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</si>
  <si>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</si>
  <si>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</si>
  <si>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</si>
  <si>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</si>
  <si>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</si>
  <si>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</si>
  <si>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</si>
  <si>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</si>
  <si>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</si>
  <si>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</si>
  <si>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</si>
  <si>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</si>
  <si>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</si>
  <si>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</si>
  <si>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</si>
  <si>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</si>
  <si>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</si>
  <si>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</si>
  <si>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</si>
  <si>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</si>
  <si>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</si>
  <si>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</si>
  <si>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</si>
  <si>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</si>
  <si>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</si>
  <si>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</si>
  <si>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</si>
  <si>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</si>
  <si>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</si>
  <si>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</si>
  <si>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</si>
  <si>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</si>
  <si>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</si>
  <si>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</si>
  <si>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</si>
  <si>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</si>
  <si>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</si>
  <si>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</si>
  <si>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</si>
  <si>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</si>
  <si>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</si>
  <si>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</si>
  <si>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</si>
  <si>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</si>
  <si>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</si>
  <si>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</si>
  <si>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</si>
  <si>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</si>
  <si>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</si>
  <si>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</si>
  <si>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</si>
  <si>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</si>
  <si>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</si>
  <si>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</si>
  <si>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</si>
  <si>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</si>
  <si>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</si>
  <si>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</si>
  <si>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</si>
  <si>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</si>
  <si>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</si>
  <si>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</si>
  <si>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</si>
  <si>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</si>
  <si>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</si>
  <si>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</si>
  <si>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</si>
  <si>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</si>
  <si>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</si>
  <si>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</si>
  <si>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</si>
  <si>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</si>
  <si>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</si>
  <si>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</si>
  <si>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</si>
  <si>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</si>
  <si>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</si>
  <si>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</si>
  <si>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</si>
  <si>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</si>
  <si>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</si>
  <si>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</si>
  <si>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</si>
  <si>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</si>
  <si>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</si>
  <si>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</si>
  <si>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</si>
  <si>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</si>
  <si>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</si>
  <si>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</si>
  <si>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</si>
  <si>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</si>
  <si>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</si>
  <si>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</si>
  <si>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</si>
  <si>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</si>
  <si>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</si>
  <si>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</si>
  <si>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</si>
  <si>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</si>
  <si>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</si>
  <si>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</si>
  <si>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</si>
  <si>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</si>
  <si>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</si>
  <si>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</si>
  <si>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</si>
  <si>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</si>
  <si>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</si>
  <si>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</si>
  <si>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</si>
  <si>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</si>
  <si>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</si>
  <si>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</si>
  <si>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</si>
  <si>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</si>
  <si>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</si>
  <si>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</si>
  <si>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</si>
  <si>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</si>
  <si>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</si>
  <si>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</si>
  <si>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</si>
  <si>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</si>
  <si>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</si>
  <si>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</si>
  <si>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</si>
  <si>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</si>
  <si>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</si>
  <si>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</si>
  <si>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</si>
  <si>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</si>
  <si>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</si>
  <si>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</si>
  <si>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</si>
  <si>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</si>
  <si>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</si>
  <si>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</si>
  <si>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</si>
  <si>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</si>
  <si>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</si>
  <si>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</si>
  <si>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</si>
  <si>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</si>
  <si>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</si>
  <si>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</si>
  <si>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</si>
  <si>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</si>
  <si>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</si>
  <si>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</si>
  <si>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</si>
  <si>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</si>
  <si>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</si>
  <si>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</si>
  <si>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</si>
  <si>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</si>
  <si>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</si>
  <si>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</si>
  <si>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</si>
  <si>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</si>
  <si>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</si>
  <si>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</si>
  <si>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</si>
  <si>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</si>
  <si>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</si>
  <si>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</si>
  <si>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</si>
  <si>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</si>
  <si>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</si>
  <si>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</si>
  <si>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</si>
  <si>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</si>
  <si>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</si>
  <si>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</si>
  <si>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</si>
  <si>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</si>
  <si>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</si>
  <si>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</si>
  <si>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</si>
  <si>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</si>
  <si>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</si>
  <si>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</si>
  <si>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</si>
  <si>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</si>
  <si>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</si>
  <si>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</si>
  <si>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</si>
  <si>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</si>
  <si>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</si>
  <si>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</si>
  <si>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</si>
  <si>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</si>
  <si>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</si>
  <si>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</si>
  <si>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</si>
  <si>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</si>
  <si>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</si>
  <si>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</si>
  <si>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</si>
  <si>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</si>
  <si>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</si>
  <si>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</si>
  <si>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</si>
  <si>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</si>
  <si>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</si>
  <si>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</si>
  <si>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</si>
  <si>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</si>
  <si>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</si>
  <si>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</si>
  <si>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</si>
  <si>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</si>
  <si>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</si>
  <si>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</si>
  <si>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</si>
  <si>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</si>
  <si>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</si>
  <si>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</si>
  <si>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</si>
  <si>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</si>
  <si>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</si>
  <si>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</si>
  <si>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</si>
  <si>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</si>
  <si>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</si>
  <si>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</si>
  <si>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</si>
  <si>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</si>
  <si>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</si>
  <si>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</si>
  <si>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</si>
  <si>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</si>
  <si>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</si>
  <si>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</si>
  <si>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</si>
  <si>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</si>
  <si>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</si>
  <si>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</si>
  <si>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</si>
  <si>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</si>
  <si>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</si>
  <si>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</si>
  <si>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</si>
  <si>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</si>
  <si>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</si>
  <si>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</si>
  <si>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</si>
  <si>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</si>
  <si>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</si>
  <si>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</si>
  <si>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</si>
  <si>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</si>
  <si>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</si>
  <si>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</si>
  <si>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</si>
  <si>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</si>
  <si>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</si>
  <si>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</si>
  <si>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</si>
  <si>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</si>
  <si>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</si>
  <si>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</si>
  <si>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</si>
  <si>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</si>
  <si>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</si>
  <si>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</si>
  <si>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</si>
  <si>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</si>
  <si>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</si>
  <si>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</si>
  <si>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</si>
  <si>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</si>
  <si>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</si>
  <si>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</si>
  <si>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</si>
  <si>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</si>
  <si>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</si>
  <si>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</si>
  <si>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</si>
  <si>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</si>
  <si>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</si>
  <si>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</si>
  <si>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</si>
  <si>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</si>
  <si>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</si>
  <si>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</si>
  <si>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</si>
  <si>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</si>
  <si>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</si>
  <si>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</si>
  <si>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</si>
  <si>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</si>
  <si>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</si>
  <si>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</si>
  <si>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</si>
  <si>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</si>
  <si>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</si>
  <si>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</si>
  <si>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</si>
  <si>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</si>
  <si>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</si>
  <si>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</si>
  <si>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</si>
  <si>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</si>
  <si>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</si>
  <si>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</si>
  <si>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</si>
  <si>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</si>
  <si>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</si>
  <si>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</si>
  <si>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</si>
  <si>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</si>
  <si>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</si>
  <si>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</si>
  <si>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</si>
  <si>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</si>
  <si>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</si>
  <si>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</si>
  <si>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</si>
  <si>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</si>
  <si>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</si>
  <si>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</si>
  <si>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</si>
  <si>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</si>
  <si>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</si>
  <si>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</si>
  <si>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</si>
  <si>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</si>
  <si>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</si>
  <si>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</si>
  <si>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</si>
  <si>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</si>
  <si>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</si>
  <si>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</si>
  <si>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</si>
  <si>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</si>
  <si>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</si>
  <si>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</si>
  <si>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</si>
  <si>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</si>
  <si>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</si>
  <si>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</si>
  <si>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</si>
  <si>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</si>
  <si>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</si>
  <si>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</si>
  <si>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</si>
  <si>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</si>
  <si>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</si>
  <si>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</si>
  <si>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</si>
  <si>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</si>
  <si>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</si>
  <si>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</si>
  <si>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</si>
  <si>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</si>
  <si>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</si>
  <si>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</si>
  <si>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</si>
  <si>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</si>
  <si>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</si>
  <si>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</si>
  <si>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</si>
  <si>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</si>
  <si>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</si>
  <si>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</si>
  <si>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</si>
  <si>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</si>
  <si>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</si>
  <si>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</si>
  <si>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</si>
  <si>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</si>
  <si>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</si>
  <si>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</si>
  <si>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</si>
  <si>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</si>
  <si>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</si>
  <si>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</si>
  <si>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</si>
  <si>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</si>
  <si>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</si>
  <si>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</si>
  <si>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</si>
  <si>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</si>
  <si>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</si>
  <si>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</si>
  <si>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</si>
  <si>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</si>
  <si>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</si>
  <si>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</si>
  <si>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</si>
  <si>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</si>
  <si>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</si>
  <si>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</si>
  <si>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</si>
  <si>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</si>
  <si>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</si>
  <si>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</si>
  <si>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</si>
  <si>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</si>
  <si>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</si>
  <si>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</si>
  <si>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</si>
  <si>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</si>
  <si>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</si>
  <si>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</si>
  <si>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</si>
  <si>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</si>
  <si>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</si>
  <si>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</si>
  <si>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</si>
  <si>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</si>
  <si>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</si>
  <si>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</si>
  <si>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</si>
  <si>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</si>
  <si>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</si>
  <si>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</si>
  <si>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</si>
  <si>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</si>
  <si>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</si>
  <si>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</si>
  <si>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</si>
  <si>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</si>
  <si>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</si>
  <si>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</si>
  <si>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</si>
  <si>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</si>
  <si>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</si>
  <si>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</si>
  <si>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</si>
  <si>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</si>
  <si>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</si>
  <si>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</si>
  <si>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</si>
  <si>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</si>
  <si>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</si>
  <si>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</si>
  <si>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</si>
  <si>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</si>
  <si>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</si>
  <si>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</si>
  <si>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</si>
  <si>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</si>
  <si>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</si>
  <si>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</si>
  <si>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</si>
  <si>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</si>
  <si>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</si>
  <si>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</si>
  <si>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</si>
  <si>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</si>
  <si>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</si>
  <si>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</si>
  <si>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</si>
  <si>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</si>
  <si>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</si>
  <si>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</si>
  <si>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</si>
  <si>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</si>
  <si>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</si>
  <si>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</si>
  <si>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</si>
  <si>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</si>
  <si>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</si>
  <si>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</si>
  <si>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</si>
  <si>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</si>
  <si>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</si>
  <si>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</si>
  <si>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</si>
  <si>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</si>
  <si>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</si>
  <si>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</si>
  <si>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</si>
  <si>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</si>
  <si>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</si>
  <si>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</si>
  <si>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</si>
  <si>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</si>
  <si>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</si>
  <si>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</si>
  <si>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</si>
  <si>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</si>
  <si>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</si>
  <si>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</si>
  <si>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</si>
  <si>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</si>
  <si>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</si>
  <si>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</si>
  <si>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</si>
  <si>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</si>
  <si>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</si>
  <si>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</si>
  <si>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</si>
  <si>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</si>
  <si>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</si>
  <si>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</si>
  <si>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</si>
  <si>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</si>
  <si>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</si>
  <si>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</si>
  <si>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</si>
  <si>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</si>
  <si>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</si>
  <si>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</si>
  <si>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</si>
  <si>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</si>
  <si>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</si>
  <si>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</si>
  <si>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</si>
  <si>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</si>
  <si>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</si>
  <si>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</si>
  <si>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</si>
  <si>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</si>
  <si>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</si>
  <si>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</si>
  <si>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</si>
  <si>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</si>
  <si>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</si>
  <si>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</si>
  <si>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</si>
  <si>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</si>
  <si>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</si>
  <si>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</si>
  <si>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</si>
  <si>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</si>
  <si>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</si>
  <si>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</si>
  <si>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</si>
  <si>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</si>
  <si>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</si>
  <si>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</si>
  <si>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</si>
  <si>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</si>
  <si>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</si>
  <si>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</si>
  <si>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</si>
  <si>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</si>
  <si>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</si>
  <si>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</si>
  <si>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</si>
  <si>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</si>
  <si>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</si>
  <si>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</si>
  <si>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</si>
  <si>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</si>
  <si>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</si>
  <si>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</si>
  <si>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</si>
  <si>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</si>
  <si>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</si>
  <si>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</si>
  <si>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</si>
  <si>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</si>
  <si>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</si>
  <si>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</si>
  <si>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</si>
  <si>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</si>
  <si>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</si>
  <si>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</si>
  <si>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</si>
  <si>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</si>
  <si>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</si>
  <si>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</si>
  <si>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</si>
  <si>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</si>
  <si>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</si>
  <si>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</si>
  <si>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</si>
  <si>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</si>
  <si>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</si>
  <si>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</si>
  <si>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</si>
  <si>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</si>
  <si>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</si>
  <si>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</si>
  <si>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</si>
  <si>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</si>
  <si>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</si>
  <si>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</si>
  <si>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</si>
  <si>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</si>
  <si>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</si>
  <si>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</si>
  <si>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</si>
  <si>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</si>
  <si>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</si>
  <si>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</si>
  <si>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</si>
  <si>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</si>
  <si>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</si>
  <si>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</si>
  <si>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</si>
  <si>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</si>
  <si>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</si>
  <si>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</si>
  <si>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</si>
  <si>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</si>
  <si>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</si>
  <si>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</si>
  <si>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</si>
  <si>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</si>
  <si>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</si>
  <si>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</si>
  <si>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</si>
  <si>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</si>
  <si>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</si>
  <si>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</si>
  <si>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</si>
  <si>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</si>
  <si>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</si>
  <si>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</si>
  <si>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</si>
  <si>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</si>
  <si>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</si>
  <si>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</si>
  <si>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</si>
  <si>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</si>
  <si>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</si>
  <si>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</si>
  <si>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</si>
  <si>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</si>
  <si>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</si>
  <si>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</si>
  <si>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</si>
  <si>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</si>
  <si>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</si>
  <si>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</si>
  <si>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</si>
  <si>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</si>
  <si>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</si>
  <si>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</si>
  <si>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</si>
  <si>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</si>
  <si>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</si>
  <si>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</si>
  <si>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</si>
  <si>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</si>
  <si>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</si>
  <si>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</si>
  <si>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</si>
  <si>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</si>
  <si>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</si>
  <si>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</si>
  <si>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</si>
  <si>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</si>
  <si>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</si>
  <si>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</si>
  <si>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</si>
  <si>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</si>
  <si>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</si>
  <si>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</si>
  <si>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</si>
  <si>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</si>
  <si>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</si>
  <si>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</si>
  <si>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</si>
  <si>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</si>
  <si>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</si>
  <si>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</si>
  <si>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</si>
  <si>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</si>
  <si>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</si>
  <si>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</si>
  <si>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</si>
  <si>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</si>
  <si>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</si>
  <si>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</si>
  <si>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</si>
  <si>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</si>
  <si>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</si>
  <si>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</si>
  <si>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</si>
  <si>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</si>
  <si>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</si>
  <si>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</si>
  <si>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</si>
  <si>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</si>
  <si>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</si>
  <si>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</si>
  <si>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</si>
  <si>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</si>
  <si>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</si>
  <si>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</si>
  <si>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</si>
  <si>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</si>
  <si>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</si>
  <si>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</si>
  <si>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</si>
  <si>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</si>
  <si>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</si>
  <si>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</si>
  <si>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</si>
  <si>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</si>
  <si>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</si>
  <si>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</si>
  <si>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</si>
  <si>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</si>
  <si>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</si>
  <si>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</si>
  <si>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</si>
  <si>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</si>
  <si>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</si>
  <si>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</si>
  <si>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</si>
  <si>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</si>
  <si>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</si>
  <si>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</si>
  <si>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</si>
  <si>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</si>
  <si>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</si>
  <si>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</si>
  <si>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</si>
  <si>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</si>
  <si>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</si>
  <si>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</si>
  <si>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</si>
  <si>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</si>
  <si>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</si>
  <si>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</si>
  <si>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</si>
  <si>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</si>
  <si>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</si>
  <si>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</si>
  <si>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</si>
  <si>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</si>
  <si>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</si>
  <si>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</si>
  <si>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</si>
  <si>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</si>
  <si>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</si>
  <si>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</si>
  <si>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</si>
  <si>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</si>
  <si>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</si>
  <si>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</si>
  <si>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</si>
  <si>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</si>
  <si>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</si>
  <si>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</si>
  <si>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</si>
  <si>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</si>
  <si>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</si>
  <si>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</si>
  <si>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</si>
  <si>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</si>
  <si>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</si>
  <si>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</si>
  <si>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</si>
  <si>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</si>
  <si>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</si>
  <si>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</si>
  <si>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</si>
  <si>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</si>
  <si>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</si>
  <si>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</si>
  <si>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</si>
  <si>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</si>
  <si>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</si>
  <si>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</si>
  <si>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</si>
  <si>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</si>
  <si>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</si>
  <si>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</si>
  <si>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</si>
  <si>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</si>
  <si>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</si>
  <si>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</si>
  <si>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</si>
  <si>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</si>
  <si>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</si>
  <si>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</si>
  <si>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</si>
  <si>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</si>
  <si>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</si>
  <si>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</si>
  <si>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</si>
  <si>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</si>
  <si>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</si>
  <si>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</si>
  <si>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</si>
  <si>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</si>
  <si>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</si>
  <si>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</si>
  <si>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</si>
  <si>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</si>
  <si>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</si>
  <si>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</si>
  <si>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</si>
  <si>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</si>
  <si>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</si>
  <si>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</si>
  <si>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</si>
  <si>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</si>
  <si>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</si>
  <si>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</si>
  <si>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</si>
  <si>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</si>
  <si>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</si>
  <si>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</si>
  <si>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</si>
  <si>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</si>
  <si>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</si>
  <si>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</si>
  <si>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</si>
  <si>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</si>
  <si>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</si>
  <si>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</si>
  <si>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</si>
  <si>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</si>
  <si>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</si>
  <si>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</si>
  <si>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</si>
  <si>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</si>
  <si>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</si>
  <si>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</si>
  <si>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</si>
  <si>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</si>
  <si>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</si>
  <si>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</si>
  <si>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</si>
  <si>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</si>
  <si>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</si>
  <si>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</si>
  <si>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</si>
  <si>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</si>
  <si>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</si>
  <si>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</si>
  <si>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</si>
  <si>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</si>
  <si>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</si>
  <si>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</si>
  <si>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</si>
  <si>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</si>
  <si>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</si>
  <si>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</si>
  <si>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</si>
  <si>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</si>
  <si>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</si>
  <si>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</si>
  <si>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</si>
  <si>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</si>
  <si>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</si>
  <si>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</si>
  <si>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</si>
  <si>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</si>
  <si>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</si>
  <si>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</si>
  <si>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</si>
  <si>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</si>
  <si>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</si>
  <si>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</si>
  <si>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</si>
  <si>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</si>
  <si>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</si>
  <si>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</si>
  <si>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</si>
  <si>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</si>
  <si>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</si>
  <si>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</si>
  <si>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</si>
  <si>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</si>
  <si>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</si>
  <si>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</si>
  <si>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</si>
  <si>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</si>
  <si>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</si>
  <si>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</si>
  <si>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</si>
  <si>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</si>
  <si>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</si>
  <si>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</si>
  <si>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</si>
  <si>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</si>
  <si>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</si>
  <si>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</si>
  <si>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</si>
  <si>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</si>
  <si>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</si>
  <si>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</si>
  <si>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</si>
  <si>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</si>
  <si>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</si>
  <si>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</si>
  <si>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</si>
  <si>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</si>
  <si>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</si>
  <si>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</si>
  <si>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</si>
  <si>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</si>
  <si>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</si>
  <si>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</si>
  <si>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</si>
  <si>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</si>
  <si>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</si>
  <si>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</si>
  <si>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</si>
  <si>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</si>
  <si>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</si>
  <si>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</si>
  <si>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</si>
  <si>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</si>
  <si>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</si>
  <si>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</si>
  <si>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</si>
  <si>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</si>
  <si>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</si>
  <si>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</si>
  <si>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</si>
  <si>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</si>
  <si>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</si>
  <si>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</si>
  <si>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</si>
  <si>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</si>
  <si>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</si>
  <si>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</si>
  <si>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</si>
  <si>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</si>
  <si>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</si>
  <si>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</si>
  <si>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</si>
  <si>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</si>
  <si>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</si>
  <si>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</si>
  <si>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</si>
  <si>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</si>
  <si>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</si>
  <si>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</si>
  <si>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</si>
  <si>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</si>
  <si>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</si>
  <si>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</si>
  <si>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</si>
  <si>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</si>
  <si>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</si>
  <si>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</si>
  <si>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</si>
  <si>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</si>
  <si>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</si>
  <si>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</si>
  <si>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</si>
  <si>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</si>
  <si>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</si>
  <si>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</si>
  <si>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</si>
  <si>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</si>
  <si>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</si>
  <si>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</si>
  <si>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</si>
  <si>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</si>
  <si>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</si>
  <si>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</si>
  <si>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</si>
  <si>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</si>
  <si>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</si>
  <si>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</si>
  <si>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</si>
  <si>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</si>
  <si>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</si>
  <si>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</si>
  <si>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</si>
  <si>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</si>
  <si>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</si>
  <si>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</si>
  <si>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</si>
  <si>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</si>
  <si>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</si>
  <si>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</si>
  <si>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</si>
  <si>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</si>
  <si>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</si>
  <si>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</si>
  <si>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</si>
  <si>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</si>
  <si>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</si>
  <si>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</si>
  <si>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</si>
  <si>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</si>
  <si>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</si>
  <si>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</si>
  <si>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</si>
  <si>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</si>
  <si>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</si>
  <si>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</si>
  <si>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</si>
  <si>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</si>
  <si>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</si>
  <si>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</si>
  <si>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</si>
  <si>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</si>
  <si>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</si>
  <si>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</si>
  <si>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</si>
  <si>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</si>
  <si>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</si>
  <si>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</si>
  <si>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</si>
  <si>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</si>
  <si>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</si>
  <si>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</si>
  <si>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</si>
  <si>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</si>
  <si>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</si>
  <si>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</si>
  <si>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</si>
  <si>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</si>
  <si>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</si>
  <si>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</si>
  <si>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</si>
  <si>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</si>
  <si>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</si>
  <si>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</si>
  <si>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</si>
  <si>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</si>
  <si>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</si>
  <si>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</si>
  <si>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</si>
  <si>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</si>
  <si>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</si>
  <si>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</si>
  <si>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</si>
  <si>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</si>
  <si>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</si>
  <si>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</si>
  <si>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</si>
  <si>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</si>
  <si>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</si>
  <si>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</si>
  <si>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</si>
  <si>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</si>
  <si>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</si>
  <si>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</si>
  <si>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</si>
  <si>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</si>
  <si>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</si>
  <si>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</si>
  <si>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</si>
  <si>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</si>
  <si>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</si>
  <si>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</si>
  <si>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</si>
  <si>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</si>
  <si>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</si>
  <si>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</si>
  <si>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</si>
  <si>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</si>
  <si>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</si>
  <si>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</si>
  <si>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</si>
  <si>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</si>
  <si>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</si>
  <si>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</si>
  <si>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</si>
  <si>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</si>
  <si>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</si>
  <si>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</si>
  <si>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</si>
  <si>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</si>
  <si>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</si>
  <si>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</si>
  <si>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</si>
  <si>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</si>
  <si>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</si>
  <si>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</si>
  <si>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</si>
  <si>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</si>
  <si>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</si>
  <si>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</si>
  <si>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</si>
  <si>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</si>
  <si>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</si>
  <si>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</si>
  <si>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</si>
  <si>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</si>
  <si>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</si>
  <si>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</si>
  <si>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</si>
  <si>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</si>
  <si>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</si>
  <si>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</si>
  <si>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</si>
  <si>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</si>
  <si>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</si>
  <si>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</si>
  <si>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</si>
  <si>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</si>
  <si>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</si>
  <si>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</si>
  <si>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</si>
  <si>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</si>
  <si>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</si>
  <si>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</si>
  <si>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</si>
  <si>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</si>
  <si>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</si>
  <si>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</si>
  <si>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</si>
  <si>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</si>
  <si>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</si>
  <si>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</si>
  <si>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</si>
  <si>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</si>
  <si>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</si>
  <si>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</si>
  <si>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</si>
  <si>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</si>
  <si>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</si>
  <si>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</si>
  <si>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</si>
  <si>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</si>
  <si>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</si>
  <si>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</si>
  <si>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</si>
  <si>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</si>
  <si>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</si>
  <si>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</si>
  <si>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</si>
  <si>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</si>
  <si>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</si>
  <si>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</si>
  <si>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</si>
  <si>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</si>
  <si>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</si>
  <si>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</si>
  <si>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</si>
  <si>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</si>
  <si>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</si>
  <si>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</si>
  <si>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</si>
  <si>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</si>
  <si>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</si>
  <si>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</si>
  <si>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</si>
  <si>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</si>
  <si>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</si>
  <si>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</si>
  <si>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</si>
  <si>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</si>
  <si>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</si>
  <si>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</si>
  <si>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</si>
  <si>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</si>
  <si>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</si>
  <si>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</si>
  <si>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</si>
  <si>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</si>
  <si>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</si>
  <si>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</si>
  <si>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</si>
  <si>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</si>
  <si>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</si>
  <si>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</si>
  <si>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</si>
  <si>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</si>
  <si>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</si>
  <si>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</si>
  <si>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</si>
  <si>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</si>
  <si>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</si>
  <si>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</si>
  <si>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</si>
  <si>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</si>
  <si>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</si>
  <si>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</si>
  <si>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</si>
  <si>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</si>
  <si>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</si>
  <si>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</si>
  <si>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</si>
  <si>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</si>
  <si>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</si>
  <si>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</si>
  <si>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</si>
  <si>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</si>
  <si>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</si>
  <si>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</si>
  <si>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</si>
  <si>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</si>
  <si>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</si>
  <si>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</si>
  <si>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</si>
  <si>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</si>
  <si>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</si>
  <si>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</si>
  <si>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</si>
  <si>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</si>
  <si>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</si>
  <si>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</si>
  <si>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</si>
  <si>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</si>
  <si>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</si>
  <si>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</si>
  <si>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</si>
  <si>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</si>
  <si>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</si>
  <si>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</si>
  <si>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</si>
  <si>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</si>
  <si>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</si>
  <si>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</si>
  <si>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</si>
  <si>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</si>
  <si>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</si>
  <si>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</si>
  <si>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</si>
  <si>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</si>
  <si>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</si>
  <si>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</si>
  <si>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</si>
  <si>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</si>
  <si>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</si>
  <si>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</si>
  <si>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</si>
  <si>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</si>
  <si>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</si>
  <si>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</si>
  <si>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</si>
  <si>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</si>
  <si>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</si>
  <si>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</si>
  <si>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</si>
  <si>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</si>
  <si>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</si>
  <si>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</si>
  <si>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</si>
  <si>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</si>
  <si>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</si>
  <si>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</si>
  <si>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</si>
  <si>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</si>
  <si>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</si>
  <si>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</si>
  <si>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</si>
  <si>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</si>
  <si>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</si>
  <si>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</si>
  <si>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</si>
  <si>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</si>
  <si>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</si>
  <si>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</si>
  <si>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</si>
  <si>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</si>
  <si>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</si>
  <si>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</si>
  <si>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</si>
  <si>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</si>
  <si>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</si>
  <si>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</si>
  <si>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</si>
  <si>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</si>
  <si>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</si>
  <si>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</si>
  <si>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</si>
  <si>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</si>
  <si>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</si>
  <si>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</si>
  <si>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</si>
  <si>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</si>
  <si>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</si>
  <si>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</si>
  <si>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</si>
  <si>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</si>
  <si>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</si>
  <si>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</si>
  <si>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</si>
  <si>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</si>
  <si>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</si>
  <si>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</si>
  <si>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</si>
  <si>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</si>
  <si>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</si>
  <si>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</si>
  <si>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</si>
  <si>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</si>
  <si>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</si>
  <si>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</si>
  <si>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</si>
  <si>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</si>
  <si>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</si>
  <si>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</si>
  <si>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</si>
  <si>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</si>
  <si>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</si>
  <si>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</si>
  <si>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</si>
  <si>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</si>
  <si>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</si>
  <si>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</si>
  <si>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</si>
  <si>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</si>
  <si>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</si>
  <si>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</si>
  <si>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</si>
  <si>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</si>
  <si>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</si>
  <si>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</si>
  <si>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</si>
  <si>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</si>
  <si>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</si>
  <si>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</si>
  <si>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</si>
  <si>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</si>
  <si>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</si>
  <si>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</si>
  <si>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</si>
  <si>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</si>
  <si>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</si>
  <si>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</si>
  <si>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</si>
  <si>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</si>
  <si>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</si>
  <si>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</si>
  <si>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</si>
  <si>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</si>
  <si>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</si>
  <si>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</si>
  <si>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</si>
  <si>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</si>
  <si>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</si>
  <si>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</si>
  <si>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</si>
  <si>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</si>
  <si>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</si>
  <si>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</si>
  <si>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</si>
  <si>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</si>
  <si>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</si>
  <si>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</si>
  <si>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</si>
  <si>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</si>
  <si>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</si>
  <si>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</si>
  <si>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</si>
  <si>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</si>
  <si>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</si>
  <si>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</si>
  <si>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</si>
  <si>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</si>
  <si>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</si>
  <si>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</si>
  <si>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</si>
  <si>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</si>
  <si>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</si>
  <si>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</si>
  <si>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</si>
  <si>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</si>
  <si>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</si>
  <si>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</si>
  <si>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</si>
  <si>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</si>
  <si>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</si>
  <si>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</si>
  <si>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</si>
  <si>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</si>
  <si>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</si>
  <si>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</si>
  <si>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</si>
  <si>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</si>
  <si>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</si>
  <si>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</si>
  <si>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</si>
  <si>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</si>
  <si>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</si>
  <si>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</si>
  <si>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</si>
  <si>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</si>
  <si>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</si>
  <si>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</si>
  <si>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</si>
  <si>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</si>
  <si>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</si>
  <si>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</si>
  <si>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</si>
  <si>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</si>
  <si>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</si>
  <si>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</si>
  <si>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</si>
  <si>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</si>
  <si>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</si>
  <si>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</si>
  <si>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</si>
  <si>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</si>
  <si>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</si>
  <si>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</si>
  <si>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</si>
  <si>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</si>
  <si>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</si>
  <si>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</si>
  <si>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</si>
  <si>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</si>
  <si>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</si>
  <si>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</si>
  <si>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</si>
  <si>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</si>
  <si>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</si>
  <si>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</si>
  <si>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</si>
  <si>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</si>
  <si>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</si>
  <si>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</si>
  <si>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</si>
  <si>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</si>
  <si>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</si>
  <si>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</si>
  <si>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</si>
  <si>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</si>
  <si>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</si>
  <si>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</si>
  <si>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</si>
  <si>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</si>
  <si>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</si>
  <si>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</si>
  <si>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</si>
  <si>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</si>
  <si>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</si>
  <si>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</si>
  <si>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</si>
  <si>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</si>
  <si>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</si>
  <si>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</si>
  <si>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</si>
  <si>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</si>
  <si>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</si>
  <si>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</si>
  <si>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</si>
  <si>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</si>
  <si>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</si>
  <si>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</si>
  <si>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</si>
  <si>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</si>
  <si>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</si>
  <si>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</si>
  <si>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</si>
  <si>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</si>
  <si>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</si>
  <si>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</si>
  <si>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</si>
  <si>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</si>
  <si>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</si>
  <si>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</si>
  <si>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</si>
  <si>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</si>
  <si>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</si>
  <si>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</si>
  <si>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</si>
  <si>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</si>
  <si>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</si>
  <si>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</si>
  <si>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</si>
  <si>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</si>
  <si>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</si>
  <si>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</si>
  <si>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</si>
  <si>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</si>
  <si>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</si>
  <si>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</si>
  <si>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</si>
  <si>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</si>
  <si>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</si>
  <si>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</si>
  <si>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</si>
  <si>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</si>
  <si>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</si>
  <si>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</si>
  <si>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</si>
  <si>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</si>
  <si>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</si>
  <si>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</si>
  <si>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</si>
  <si>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</si>
  <si>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</si>
  <si>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</si>
  <si>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</si>
  <si>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</si>
  <si>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</si>
  <si>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</si>
  <si>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</si>
  <si>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</si>
  <si>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</si>
  <si>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</si>
  <si>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</si>
  <si>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</si>
  <si>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</si>
  <si>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</si>
  <si>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</si>
  <si>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</si>
  <si>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</si>
  <si>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</si>
  <si>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</si>
  <si>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</si>
  <si>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</si>
  <si>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</si>
  <si>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</si>
  <si>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</si>
  <si>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</si>
  <si>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</si>
  <si>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</si>
  <si>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</si>
  <si>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</si>
  <si>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</si>
  <si>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</si>
  <si>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</si>
  <si>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</si>
  <si>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</si>
  <si>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</si>
  <si>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</si>
  <si>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</si>
  <si>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</si>
  <si>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</si>
  <si>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</si>
  <si>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</si>
  <si>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</si>
  <si>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</si>
  <si>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</si>
  <si>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</si>
  <si>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</si>
  <si>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</si>
  <si>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</si>
  <si>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</si>
  <si>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</si>
  <si>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</si>
  <si>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</si>
  <si>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</si>
  <si>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</si>
  <si>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</si>
  <si>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</si>
  <si>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</si>
  <si>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</si>
  <si>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</si>
  <si>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</si>
  <si>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</si>
  <si>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</si>
  <si>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</si>
  <si>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</si>
  <si>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</si>
  <si>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</si>
  <si>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</si>
  <si>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</si>
  <si>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</si>
  <si>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</si>
  <si>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</si>
  <si>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</si>
  <si>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</si>
  <si>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</si>
  <si>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</si>
  <si>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</si>
  <si>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</si>
  <si>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</si>
  <si>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</si>
  <si>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</si>
  <si>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</si>
  <si>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</si>
  <si>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</si>
  <si>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</si>
  <si>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</si>
  <si>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</si>
  <si>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</si>
  <si>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</si>
  <si>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</si>
  <si>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</si>
  <si>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</si>
  <si>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</si>
  <si>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</si>
  <si>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</si>
  <si>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</si>
  <si>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</si>
  <si>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</si>
  <si>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</si>
  <si>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</si>
  <si>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</si>
  <si>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</si>
  <si>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</si>
  <si>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</si>
  <si>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</si>
  <si>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</si>
  <si>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</si>
  <si>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</si>
  <si>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</si>
  <si>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</si>
  <si>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</si>
  <si>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</si>
  <si>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</si>
  <si>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</si>
  <si>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</si>
  <si>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</si>
  <si>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</si>
  <si>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</si>
  <si>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</si>
  <si>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</si>
  <si>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</si>
  <si>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</si>
  <si>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</si>
  <si>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</si>
  <si>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</si>
  <si>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</si>
  <si>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</si>
  <si>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</si>
  <si>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</si>
  <si>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</si>
  <si>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</si>
  <si>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</si>
  <si>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</si>
  <si>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</si>
  <si>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</si>
  <si>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</si>
  <si>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</si>
  <si>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</si>
  <si>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</si>
  <si>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</si>
  <si>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</si>
  <si>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</si>
  <si>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</si>
  <si>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</si>
  <si>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</si>
  <si>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</si>
  <si>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</si>
  <si>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</si>
  <si>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</si>
  <si>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</si>
  <si>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</si>
  <si>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</si>
  <si>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</si>
  <si>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</si>
  <si>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</si>
  <si>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</si>
  <si>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</si>
  <si>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</si>
  <si>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</si>
  <si>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</si>
  <si>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</si>
  <si>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</si>
  <si>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</si>
  <si>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</si>
  <si>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</si>
  <si>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</si>
  <si>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</si>
  <si>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</si>
  <si>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</si>
  <si>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</si>
  <si>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</si>
  <si>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</si>
  <si>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</si>
  <si>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</si>
  <si>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</si>
  <si>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</si>
  <si>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</si>
  <si>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</si>
  <si>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</si>
  <si>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</si>
  <si>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</si>
  <si>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</si>
  <si>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</si>
  <si>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</si>
  <si>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</si>
  <si>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</si>
  <si>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</si>
  <si>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</si>
  <si>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</si>
  <si>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</si>
  <si>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</si>
  <si>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</si>
  <si>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</si>
  <si>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</si>
  <si>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</si>
  <si>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</si>
  <si>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</si>
  <si>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</si>
  <si>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</si>
  <si>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</si>
  <si>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</si>
  <si>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</si>
  <si>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</si>
  <si>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</si>
  <si>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</si>
  <si>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</si>
  <si>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</si>
  <si>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</si>
  <si>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</si>
  <si>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</si>
  <si>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</si>
  <si>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</si>
  <si>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</si>
  <si>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</si>
  <si>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</si>
  <si>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</si>
  <si>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</si>
  <si>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</si>
  <si>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</si>
  <si>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</si>
  <si>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</si>
  <si>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</si>
  <si>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</si>
  <si>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</si>
  <si>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</si>
  <si>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</si>
  <si>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</si>
  <si>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</si>
  <si>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</si>
  <si>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</si>
  <si>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</si>
  <si>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</si>
  <si>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</si>
  <si>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</si>
  <si>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</si>
  <si>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</si>
  <si>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</si>
  <si>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</si>
  <si>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</si>
  <si>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</si>
  <si>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</si>
  <si>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</si>
  <si>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</si>
  <si>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</si>
  <si>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</si>
  <si>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</si>
  <si>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</si>
  <si>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</si>
  <si>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</si>
  <si>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</si>
  <si>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</si>
  <si>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</si>
  <si>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</si>
  <si>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</si>
  <si>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</si>
  <si>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</si>
  <si>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</si>
  <si>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</si>
  <si>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</si>
  <si>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</si>
  <si>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</si>
  <si>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</si>
  <si>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</si>
  <si>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</si>
  <si>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</si>
  <si>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</si>
  <si>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</si>
  <si>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</si>
  <si>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</si>
  <si>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</si>
  <si>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</si>
  <si>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</si>
  <si>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</si>
  <si>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</si>
  <si>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</si>
  <si>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</si>
  <si>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</si>
  <si>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</si>
  <si>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</si>
  <si>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</si>
  <si>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</si>
  <si>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</si>
  <si>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</si>
  <si>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</si>
  <si>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</si>
  <si>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</si>
  <si>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</si>
  <si>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</si>
  <si>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</si>
  <si>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</si>
  <si>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</si>
  <si>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</si>
  <si>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</si>
  <si>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</si>
  <si>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</si>
  <si>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</si>
  <si>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</si>
  <si>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</si>
  <si>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</si>
  <si>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</si>
  <si>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</si>
  <si>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</si>
  <si>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</si>
  <si>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</si>
  <si>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</si>
  <si>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</si>
  <si>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</si>
  <si>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</si>
  <si>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</si>
  <si>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</si>
  <si>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</si>
  <si>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</si>
  <si>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</si>
  <si>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</si>
  <si>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</si>
  <si>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</si>
  <si>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</si>
  <si>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</si>
  <si>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</si>
  <si>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</si>
  <si>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</si>
  <si>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</si>
  <si>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</si>
  <si>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</si>
  <si>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</si>
  <si>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</si>
  <si>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</si>
  <si>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</si>
  <si>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</si>
  <si>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</si>
  <si>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</si>
  <si>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</si>
  <si>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</si>
  <si>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</si>
  <si>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</si>
  <si>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</si>
  <si>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</si>
  <si>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</si>
  <si>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</si>
  <si>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</si>
  <si>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</si>
  <si>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</si>
  <si>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</si>
  <si>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</si>
  <si>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</si>
  <si>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</si>
  <si>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</si>
  <si>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</si>
  <si>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</si>
  <si>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</si>
  <si>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</si>
  <si>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</si>
  <si>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</si>
  <si>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</si>
  <si>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</si>
  <si>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</si>
  <si>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</si>
  <si>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</si>
  <si>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</si>
  <si>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</si>
  <si>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</si>
  <si>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</si>
  <si>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</si>
  <si>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</si>
  <si>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</si>
  <si>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</si>
  <si>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</si>
  <si>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</si>
  <si>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</si>
  <si>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</si>
  <si>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</si>
  <si>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</si>
  <si>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</si>
  <si>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</si>
  <si>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</si>
  <si>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</si>
  <si>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</si>
  <si>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</si>
  <si>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</si>
  <si>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</si>
  <si>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</si>
  <si>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</si>
  <si>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</si>
  <si>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</si>
  <si>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</si>
  <si>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</si>
  <si>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</si>
  <si>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</si>
  <si>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</si>
  <si>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</si>
  <si>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</si>
  <si>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</si>
  <si>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</si>
  <si>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</si>
  <si>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</si>
  <si>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</si>
  <si>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</si>
  <si>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</si>
  <si>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</si>
  <si>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</si>
  <si>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</si>
  <si>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</si>
  <si>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</si>
  <si>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</si>
  <si>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</si>
  <si>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</si>
  <si>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</si>
  <si>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</si>
  <si>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</si>
  <si>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</si>
  <si>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</si>
  <si>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</si>
  <si>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</si>
  <si>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</si>
  <si>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</si>
  <si>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</si>
  <si>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</si>
  <si>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</si>
  <si>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</si>
  <si>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</si>
  <si>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</si>
  <si>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</si>
  <si>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</si>
  <si>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</si>
  <si>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</si>
  <si>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</si>
  <si>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</si>
  <si>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</si>
  <si>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</si>
  <si>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</si>
  <si>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</si>
  <si>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</si>
  <si>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</si>
  <si>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</si>
  <si>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</si>
  <si>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</si>
  <si>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</si>
  <si>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</si>
  <si>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</si>
  <si>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</si>
  <si>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</si>
  <si>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</si>
  <si>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</si>
  <si>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</si>
  <si>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</si>
  <si>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</si>
  <si>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</si>
  <si>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</si>
  <si>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</si>
  <si>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</si>
  <si>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</si>
  <si>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</si>
  <si>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</si>
  <si>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</si>
  <si>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</si>
  <si>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</si>
  <si>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</si>
  <si>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</si>
  <si>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</si>
  <si>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</si>
  <si>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</si>
  <si>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</si>
  <si>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</si>
  <si>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</si>
  <si>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</si>
  <si>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</si>
  <si>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</si>
  <si>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</si>
  <si>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</si>
  <si>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</si>
  <si>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</si>
  <si>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</si>
  <si>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</si>
  <si>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</si>
  <si>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</si>
  <si>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</si>
  <si>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</si>
  <si>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</si>
  <si>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</si>
  <si>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</si>
  <si>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</si>
  <si>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</si>
  <si>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</si>
  <si>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</si>
  <si>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</si>
  <si>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</si>
  <si>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</si>
  <si>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</si>
  <si>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</si>
  <si>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</si>
  <si>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</si>
  <si>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</si>
  <si>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</si>
  <si>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</si>
  <si>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</si>
  <si>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</si>
  <si>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</si>
  <si>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</si>
  <si>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</si>
  <si>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</si>
  <si>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</si>
  <si>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</si>
  <si>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</si>
  <si>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</si>
  <si>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</si>
  <si>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</si>
  <si>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</si>
  <si>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</si>
  <si>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</si>
  <si>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</si>
  <si>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</si>
  <si>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</si>
  <si>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</si>
  <si>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</si>
  <si>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</si>
  <si>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</si>
  <si>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</si>
  <si>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</si>
  <si>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</si>
  <si>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</si>
  <si>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</si>
  <si>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</si>
  <si>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</si>
  <si>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</si>
  <si>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</si>
  <si>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</si>
  <si>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</si>
  <si>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</si>
  <si>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</si>
  <si>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</si>
  <si>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</si>
  <si>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</si>
  <si>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</si>
  <si>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</si>
  <si>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</si>
  <si>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</si>
  <si>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</si>
  <si>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</si>
  <si>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</si>
  <si>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</si>
  <si>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</si>
  <si>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</si>
  <si>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</si>
  <si>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</si>
  <si>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</si>
  <si>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</si>
  <si>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</si>
  <si>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</si>
  <si>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</si>
  <si>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</si>
  <si>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</si>
  <si>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</si>
  <si>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</si>
  <si>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</si>
  <si>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</si>
  <si>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</si>
  <si>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</si>
  <si>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</si>
  <si>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</si>
  <si>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</si>
  <si>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</si>
  <si>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</si>
  <si>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</si>
  <si>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</si>
  <si>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</si>
  <si>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</si>
  <si>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</si>
  <si>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</si>
  <si>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</si>
  <si>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</si>
  <si>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</si>
  <si>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</si>
  <si>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</si>
  <si>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</si>
  <si>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</si>
  <si>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</si>
  <si>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</si>
  <si>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</si>
  <si>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</si>
  <si>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</si>
  <si>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</si>
  <si>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</si>
  <si>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</si>
  <si>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</si>
  <si>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</si>
  <si>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</si>
  <si>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</si>
  <si>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</si>
  <si>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</si>
  <si>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</si>
  <si>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</si>
  <si>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</si>
  <si>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</si>
  <si>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</si>
  <si>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</si>
  <si>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</si>
  <si>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</si>
  <si>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</si>
  <si>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</si>
  <si>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</si>
  <si>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</si>
  <si>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</si>
  <si>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</si>
  <si>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</si>
  <si>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</si>
  <si>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</si>
  <si>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</si>
  <si>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</si>
  <si>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</si>
  <si>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</si>
  <si>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</si>
  <si>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</si>
  <si>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</si>
  <si>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</si>
  <si>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</si>
  <si>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</si>
  <si>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</si>
  <si>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</si>
  <si>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</si>
  <si>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</si>
  <si>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</si>
  <si>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</si>
  <si>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</si>
  <si>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</si>
  <si>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</si>
  <si>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</si>
  <si>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</si>
  <si>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</si>
  <si>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</si>
  <si>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</si>
  <si>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</si>
  <si>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</si>
  <si>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</si>
  <si>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</si>
  <si>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</si>
  <si>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</si>
  <si>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</si>
  <si>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</si>
  <si>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</si>
  <si>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</si>
  <si>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</si>
  <si>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</si>
  <si>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</si>
  <si>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</si>
  <si>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</si>
  <si>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</si>
  <si>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</si>
  <si>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</si>
  <si>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</si>
  <si>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</si>
  <si>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</si>
  <si>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</si>
  <si>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</si>
  <si>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</si>
  <si>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</si>
  <si>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</si>
  <si>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</si>
  <si>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</si>
  <si>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</si>
  <si>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</si>
  <si>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</si>
  <si>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</si>
  <si>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</si>
  <si>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</si>
  <si>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</si>
  <si>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</si>
  <si>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</si>
  <si>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</si>
  <si>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</si>
  <si>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</si>
  <si>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</si>
  <si>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</si>
  <si>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</si>
  <si>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</si>
  <si>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</si>
  <si>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</si>
  <si>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</si>
  <si>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</si>
  <si>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</si>
  <si>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</si>
  <si>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</si>
  <si>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</si>
  <si>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</si>
  <si>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</si>
  <si>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</si>
  <si>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</si>
  <si>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</si>
  <si>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</si>
  <si>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</si>
  <si>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</si>
  <si>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</si>
  <si>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</si>
  <si>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</si>
  <si>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</si>
  <si>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</si>
  <si>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</si>
  <si>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</si>
  <si>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</si>
  <si>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</si>
  <si>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</si>
  <si>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</si>
  <si>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</si>
  <si>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</si>
  <si>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</si>
  <si>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</si>
  <si>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</si>
  <si>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</si>
  <si>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</si>
  <si>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</si>
  <si>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</si>
  <si>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</si>
  <si>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</si>
  <si>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</si>
  <si>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</si>
  <si>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</si>
  <si>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</si>
  <si>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</si>
  <si>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</si>
  <si>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</si>
  <si>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</si>
  <si>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</si>
  <si>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</si>
  <si>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</si>
  <si>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</si>
  <si>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</si>
  <si>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</si>
  <si>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</si>
  <si>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</si>
  <si>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</si>
  <si>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</si>
  <si>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</si>
  <si>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</si>
  <si>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</si>
  <si>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</si>
  <si>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</si>
  <si>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</si>
  <si>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</si>
  <si>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</si>
  <si>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</si>
  <si>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</si>
  <si>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</si>
  <si>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</si>
  <si>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</si>
  <si>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</si>
  <si>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</si>
  <si>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</si>
  <si>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</si>
  <si>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</si>
  <si>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</si>
  <si>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</si>
  <si>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</si>
  <si>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</si>
  <si>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</si>
  <si>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</si>
  <si>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</si>
  <si>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</si>
  <si>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</si>
  <si>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</si>
  <si>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</si>
  <si>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</si>
  <si>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</si>
  <si>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</si>
  <si>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</si>
  <si>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</si>
  <si>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</si>
  <si>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</si>
  <si>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</si>
  <si>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</si>
  <si>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</si>
  <si>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</si>
  <si>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</si>
  <si>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</si>
  <si>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</si>
  <si>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</si>
  <si>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</si>
  <si>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</si>
  <si>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</si>
  <si>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</si>
  <si>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</si>
  <si>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</si>
  <si>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</si>
  <si>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</si>
  <si>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</si>
  <si>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</si>
  <si>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</si>
  <si>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</si>
  <si>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</si>
  <si>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</si>
  <si>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</si>
  <si>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</si>
  <si>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</si>
  <si>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</si>
  <si>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</si>
  <si>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</si>
  <si>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</si>
  <si>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</si>
  <si>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</si>
  <si>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</si>
  <si>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</si>
  <si>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</si>
  <si>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</si>
  <si>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</si>
  <si>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</si>
  <si>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</si>
  <si>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</si>
  <si>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</si>
  <si>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</si>
  <si>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</si>
  <si>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</si>
  <si>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</si>
  <si>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</si>
  <si>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</si>
  <si>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</si>
  <si>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</si>
  <si>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</si>
  <si>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</si>
  <si>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</si>
  <si>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</si>
  <si>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</si>
  <si>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</si>
  <si>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</si>
  <si>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</si>
  <si>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</si>
  <si>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</si>
  <si>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</si>
  <si>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</si>
  <si>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</si>
  <si>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</si>
  <si>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</si>
  <si>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</si>
  <si>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</si>
  <si>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</si>
  <si>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</si>
  <si>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</si>
  <si>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</si>
  <si>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</si>
  <si>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</si>
  <si>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</si>
  <si>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</si>
  <si>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</si>
  <si>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</si>
  <si>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</si>
  <si>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</si>
  <si>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</si>
  <si>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</si>
  <si>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</si>
  <si>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</si>
  <si>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</si>
  <si>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</si>
  <si>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</si>
  <si>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</si>
  <si>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</si>
  <si>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</si>
  <si>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</si>
  <si>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</si>
  <si>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</si>
  <si>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</si>
  <si>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</si>
  <si>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</si>
  <si>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</si>
  <si>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</si>
  <si>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</si>
  <si>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</si>
  <si>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</si>
  <si>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</si>
  <si>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</si>
  <si>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</si>
  <si>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</si>
  <si>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</si>
  <si>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</si>
  <si>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</si>
  <si>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</si>
  <si>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</si>
  <si>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</si>
  <si>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</si>
  <si>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</si>
  <si>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</si>
  <si>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</si>
  <si>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</si>
  <si>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</si>
  <si>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</si>
  <si>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</si>
  <si>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</si>
  <si>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</si>
  <si>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</si>
  <si>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</si>
  <si>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</si>
  <si>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</si>
  <si>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</si>
  <si>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</si>
  <si>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</si>
  <si>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</si>
  <si>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</si>
  <si>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</si>
  <si>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</si>
  <si>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</si>
  <si>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</si>
  <si>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</si>
  <si>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</si>
  <si>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</si>
  <si>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</si>
  <si>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</si>
  <si>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</si>
  <si>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</si>
  <si>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</si>
  <si>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</si>
  <si>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</si>
  <si>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</si>
  <si>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</si>
  <si>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</si>
  <si>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</si>
  <si>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</si>
  <si>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</si>
  <si>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</si>
  <si>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</si>
  <si>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</si>
  <si>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</si>
  <si>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</si>
  <si>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</si>
  <si>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</si>
  <si>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</si>
  <si>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</si>
  <si>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</si>
  <si>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</si>
  <si>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</si>
  <si>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</si>
  <si>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</si>
  <si>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</si>
  <si>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</si>
  <si>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</si>
  <si>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</si>
  <si>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</si>
  <si>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</si>
  <si>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</si>
  <si>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</si>
  <si>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</si>
  <si>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</si>
  <si>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</si>
  <si>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</si>
  <si>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</si>
  <si>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</si>
  <si>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</si>
  <si>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</si>
  <si>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</si>
  <si>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</si>
  <si>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</si>
  <si>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</si>
  <si>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</si>
  <si>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</si>
  <si>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</si>
  <si>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</si>
  <si>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</si>
  <si>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</si>
  <si>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</si>
  <si>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</si>
  <si>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</si>
  <si>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</si>
  <si>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</si>
  <si>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</si>
  <si>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</si>
  <si>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</si>
  <si>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</si>
  <si>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</si>
  <si>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</si>
  <si>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</si>
  <si>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</si>
  <si>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</si>
  <si>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</si>
  <si>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</si>
  <si>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</si>
  <si>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</si>
  <si>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</si>
  <si>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</si>
  <si>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</si>
  <si>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</si>
  <si>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</si>
  <si>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</si>
  <si>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</si>
  <si>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</si>
  <si>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</si>
  <si>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</si>
  <si>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</si>
  <si>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</si>
  <si>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</si>
  <si>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</si>
  <si>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</si>
  <si>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</si>
  <si>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</si>
  <si>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</si>
  <si>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</si>
  <si>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</si>
  <si>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</si>
  <si>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</si>
  <si>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</si>
  <si>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</si>
  <si>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</si>
  <si>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</si>
  <si>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</si>
  <si>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</si>
  <si>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</si>
  <si>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</si>
  <si>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</si>
  <si>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</si>
  <si>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</si>
  <si>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</si>
  <si>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</si>
  <si>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</si>
  <si>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</si>
  <si>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</si>
  <si>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</si>
  <si>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</si>
  <si>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</si>
  <si>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</si>
  <si>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</si>
  <si>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</si>
  <si>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</si>
  <si>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</si>
  <si>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</si>
  <si>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</si>
  <si>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</si>
  <si>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</si>
  <si>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</si>
  <si>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</si>
  <si>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</si>
  <si>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</si>
  <si>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</si>
  <si>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</si>
  <si>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</si>
  <si>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</si>
  <si>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</si>
  <si>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</si>
  <si>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</si>
  <si>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</si>
  <si>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</si>
  <si>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</si>
  <si>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</si>
  <si>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</si>
  <si>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</si>
  <si>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</si>
  <si>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</si>
  <si>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</si>
  <si>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</si>
  <si>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</si>
  <si>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</si>
  <si>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</si>
  <si>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</si>
  <si>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</si>
  <si>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</si>
  <si>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</si>
  <si>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</si>
  <si>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</si>
  <si>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</si>
  <si>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</si>
  <si>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</si>
  <si>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</si>
  <si>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</si>
  <si>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</si>
  <si>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</si>
  <si>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</si>
  <si>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</si>
  <si>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</si>
  <si>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</si>
  <si>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</si>
  <si>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</si>
  <si>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</si>
  <si>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</si>
  <si>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</si>
  <si>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</si>
  <si>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</si>
  <si>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</si>
  <si>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</si>
  <si>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</si>
  <si>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</si>
  <si>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</si>
  <si>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</si>
  <si>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</si>
  <si>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</si>
  <si>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</si>
  <si>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</si>
  <si>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</si>
  <si>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</si>
  <si>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</si>
  <si>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</si>
  <si>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</si>
  <si>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</si>
  <si>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</si>
  <si>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</si>
  <si>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</si>
  <si>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</si>
  <si>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</si>
  <si>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</si>
  <si>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</si>
  <si>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</si>
  <si>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</si>
  <si>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</si>
  <si>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</si>
  <si>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</si>
  <si>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</si>
  <si>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</si>
  <si>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</si>
  <si>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</si>
  <si>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</si>
  <si>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</si>
  <si>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</si>
  <si>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</si>
  <si>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</si>
  <si>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</si>
  <si>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</si>
  <si>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</si>
  <si>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</si>
  <si>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</si>
  <si>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</si>
  <si>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</si>
  <si>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</si>
  <si>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</si>
  <si>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</si>
  <si>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</si>
  <si>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</si>
  <si>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</si>
  <si>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</si>
  <si>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</si>
  <si>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</si>
  <si>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</si>
  <si>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</si>
  <si>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</si>
  <si>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</si>
  <si>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</si>
  <si>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</si>
  <si>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</si>
  <si>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</si>
  <si>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</si>
  <si>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</si>
  <si>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</si>
  <si>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</si>
  <si>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</si>
  <si>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</si>
  <si>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</si>
  <si>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</si>
  <si>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</si>
  <si>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</si>
  <si>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</si>
  <si>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</si>
  <si>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</si>
  <si>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</si>
  <si>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</si>
  <si>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</si>
  <si>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</si>
  <si>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</si>
  <si>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</si>
  <si>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</si>
  <si>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</si>
  <si>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</si>
  <si>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</si>
  <si>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</si>
  <si>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</si>
  <si>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</si>
  <si>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</si>
  <si>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</si>
  <si>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</si>
  <si>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</si>
  <si>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</si>
  <si>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</si>
  <si>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</si>
  <si>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</si>
  <si>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</si>
  <si>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</si>
  <si>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</si>
  <si>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</si>
  <si>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</si>
  <si>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</si>
  <si>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</si>
  <si>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</si>
  <si>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</si>
  <si>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</si>
  <si>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</si>
  <si>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</si>
  <si>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</si>
  <si>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</si>
  <si>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</si>
  <si>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</si>
  <si>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</si>
  <si>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</si>
  <si>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</si>
  <si>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</si>
  <si>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</si>
  <si>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</si>
  <si>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</si>
  <si>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</si>
  <si>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</si>
  <si>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</si>
  <si>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</si>
  <si>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</si>
  <si>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</si>
  <si>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</si>
  <si>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</si>
  <si>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</si>
  <si>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</si>
  <si>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</si>
  <si>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</si>
  <si>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</si>
  <si>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</si>
  <si>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</si>
  <si>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</si>
  <si>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</si>
  <si>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</si>
  <si>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</si>
  <si>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</si>
  <si>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</si>
  <si>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</si>
  <si>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</si>
  <si>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</si>
  <si>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</si>
  <si>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</si>
  <si>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</si>
  <si>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</si>
  <si>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</si>
  <si>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</si>
  <si>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</si>
  <si>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</si>
  <si>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</si>
  <si>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</si>
  <si>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</si>
  <si>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</si>
  <si>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</si>
  <si>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</si>
  <si>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</si>
  <si>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</si>
  <si>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</si>
  <si>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</si>
  <si>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</si>
  <si>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</si>
  <si>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</si>
  <si>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</si>
  <si>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</si>
  <si>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</si>
  <si>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</si>
  <si>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</si>
  <si>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</si>
  <si>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</si>
  <si>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</si>
  <si>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</si>
  <si>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</si>
  <si>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</si>
  <si>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</si>
  <si>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</si>
  <si>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</si>
  <si>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</si>
  <si>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</si>
  <si>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</si>
  <si>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</si>
  <si>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</si>
  <si>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</si>
  <si>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</si>
  <si>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</si>
  <si>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</si>
  <si>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</si>
  <si>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</si>
  <si>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</si>
  <si>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</si>
  <si>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</si>
  <si>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</si>
  <si>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</si>
  <si>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</si>
  <si>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</si>
  <si>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</si>
  <si>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</si>
  <si>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</si>
  <si>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</si>
  <si>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</si>
  <si>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</si>
  <si>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</si>
  <si>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</si>
  <si>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</si>
  <si>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</si>
  <si>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</si>
  <si>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</si>
  <si>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</si>
  <si>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</si>
  <si>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</si>
  <si>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</si>
  <si>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</si>
  <si>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</si>
  <si>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</si>
  <si>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</si>
  <si>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</si>
  <si>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</si>
  <si>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</si>
  <si>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</si>
  <si>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</si>
  <si>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</si>
  <si>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</si>
  <si>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</si>
  <si>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</si>
  <si>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</si>
  <si>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</si>
  <si>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</si>
  <si>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</si>
  <si>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</si>
  <si>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</si>
  <si>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</si>
  <si>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</si>
  <si>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</si>
  <si>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</si>
  <si>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</si>
  <si>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</si>
  <si>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</si>
  <si>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</si>
  <si>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</si>
  <si>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</si>
  <si>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</si>
  <si>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</si>
  <si>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</si>
  <si>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</si>
  <si>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</si>
  <si>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</si>
  <si>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</si>
  <si>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</si>
  <si>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</si>
  <si>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</si>
  <si>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</si>
  <si>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</si>
  <si>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</si>
  <si>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</si>
  <si>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</si>
  <si>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</si>
  <si>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</si>
  <si>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</si>
  <si>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</si>
  <si>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</si>
  <si>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</si>
  <si>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</si>
  <si>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</si>
  <si>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</si>
  <si>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</si>
  <si>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</si>
  <si>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</si>
  <si>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</si>
  <si>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</si>
  <si>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</si>
  <si>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</si>
  <si>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</si>
  <si>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</si>
  <si>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</si>
  <si>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</si>
  <si>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</si>
  <si>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</si>
  <si>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</si>
  <si>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</si>
  <si>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</si>
  <si>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</si>
  <si>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</si>
  <si>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</si>
  <si>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</si>
  <si>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</si>
  <si>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</si>
  <si>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</si>
  <si>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</si>
  <si>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</si>
  <si>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</si>
  <si>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</si>
  <si>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</si>
  <si>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</si>
  <si>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</si>
  <si>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</si>
  <si>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</si>
  <si>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</si>
  <si>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</si>
  <si>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</si>
  <si>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</si>
  <si>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</si>
  <si>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</si>
  <si>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</si>
  <si>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</si>
  <si>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</si>
  <si>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</si>
  <si>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</si>
  <si>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</si>
  <si>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</si>
  <si>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</si>
  <si>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</si>
  <si>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</si>
  <si>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</si>
  <si>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</si>
  <si>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</si>
  <si>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</si>
  <si>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</si>
  <si>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</si>
  <si>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</si>
  <si>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</si>
  <si>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</si>
  <si>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</si>
  <si>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</si>
  <si>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</si>
  <si>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</si>
  <si>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</si>
  <si>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</si>
  <si>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</si>
  <si>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</si>
  <si>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</si>
  <si>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</si>
  <si>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</si>
  <si>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</si>
  <si>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</si>
  <si>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</si>
  <si>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</si>
  <si>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</si>
  <si>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</si>
  <si>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</si>
  <si>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</si>
  <si>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</si>
  <si>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</si>
  <si>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</si>
  <si>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</si>
  <si>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</si>
  <si>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</si>
  <si>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</si>
  <si>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</si>
  <si>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</si>
  <si>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</si>
  <si>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</si>
  <si>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</si>
  <si>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</si>
  <si>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</si>
  <si>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</si>
  <si>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</si>
  <si>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</si>
  <si>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</si>
  <si>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</si>
  <si>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</si>
  <si>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</si>
  <si>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</si>
  <si>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</si>
  <si>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</si>
  <si>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</si>
  <si>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</si>
  <si>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</si>
  <si>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</si>
  <si>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</si>
  <si>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</si>
  <si>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</si>
  <si>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</si>
  <si>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</si>
  <si>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</si>
  <si>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</si>
  <si>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</si>
  <si>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</si>
  <si>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</si>
  <si>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</si>
  <si>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</si>
  <si>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</si>
  <si>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</si>
  <si>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</si>
  <si>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</si>
  <si>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</si>
  <si>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</si>
  <si>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</si>
  <si>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</si>
  <si>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</si>
  <si>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</si>
  <si>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</si>
  <si>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</si>
  <si>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</si>
  <si>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</si>
  <si>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</si>
  <si>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</si>
  <si>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</si>
  <si>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</si>
  <si>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</si>
  <si>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</si>
  <si>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</si>
  <si>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</si>
  <si>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</si>
  <si>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</si>
  <si>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</si>
  <si>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</si>
  <si>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</si>
  <si>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</si>
  <si>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</si>
  <si>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</si>
  <si>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</si>
  <si>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</si>
  <si>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</si>
  <si>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</si>
  <si>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</si>
  <si>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</si>
  <si>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</si>
  <si>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</si>
  <si>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</si>
  <si>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</si>
  <si>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</si>
  <si>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</si>
  <si>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</si>
  <si>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</si>
  <si>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</si>
  <si>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</si>
  <si>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</si>
  <si>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</si>
  <si>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</si>
  <si>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</si>
  <si>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</si>
  <si>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</si>
  <si>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</si>
  <si>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</si>
  <si>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</si>
  <si>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</si>
  <si>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</si>
  <si>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</si>
  <si>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</si>
  <si>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</si>
  <si>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</si>
  <si>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</si>
  <si>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</si>
  <si>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</si>
  <si>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</si>
  <si>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</si>
  <si>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</si>
  <si>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</si>
  <si>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</si>
  <si>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</si>
  <si>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</si>
  <si>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</si>
  <si>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</si>
  <si>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</si>
  <si>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</si>
  <si>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</si>
  <si>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</si>
  <si>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</si>
  <si>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</si>
  <si>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</si>
  <si>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</si>
  <si>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</si>
  <si>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</si>
  <si>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</si>
  <si>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</si>
  <si>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</si>
  <si>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</si>
  <si>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</si>
  <si>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</si>
  <si>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</si>
  <si>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</si>
  <si>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</si>
  <si>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</si>
  <si>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</si>
  <si>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</si>
  <si>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</si>
  <si>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</si>
  <si>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</si>
  <si>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</si>
  <si>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</si>
  <si>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</si>
  <si>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</si>
  <si>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</si>
  <si>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</si>
  <si>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</si>
  <si>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</si>
  <si>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</si>
  <si>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</si>
  <si>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</si>
  <si>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</si>
  <si>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</si>
  <si>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</si>
  <si>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</si>
  <si>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</si>
  <si>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</si>
  <si>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</si>
  <si>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</si>
  <si>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</si>
  <si>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</si>
  <si>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</si>
  <si>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</si>
  <si>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</si>
  <si>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</si>
  <si>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</si>
  <si>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</si>
  <si>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</si>
  <si>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</si>
  <si>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</si>
  <si>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</si>
  <si>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</si>
  <si>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</si>
  <si>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</si>
  <si>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</si>
  <si>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</si>
  <si>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</si>
  <si>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</si>
  <si>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</si>
  <si>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</si>
  <si>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</si>
  <si>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</si>
  <si>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</si>
  <si>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</si>
  <si>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</si>
  <si>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</si>
  <si>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</si>
  <si>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</si>
  <si>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</si>
  <si>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</si>
  <si>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</si>
  <si>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</si>
  <si>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</si>
  <si>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</si>
  <si>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</si>
  <si>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</si>
  <si>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</si>
  <si>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</si>
  <si>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</si>
  <si>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</si>
  <si>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</si>
  <si>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</si>
  <si>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</si>
  <si>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</si>
  <si>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</si>
  <si>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</si>
  <si>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</si>
  <si>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</si>
  <si>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</si>
  <si>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</si>
  <si>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</si>
  <si>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</si>
  <si>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</si>
  <si>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</si>
  <si>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</si>
  <si>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</si>
  <si>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</si>
  <si>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</si>
  <si>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</si>
  <si>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</si>
  <si>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</si>
  <si>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</si>
  <si>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</si>
  <si>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</si>
  <si>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</si>
  <si>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</si>
  <si>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</si>
  <si>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</si>
  <si>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</si>
  <si>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</si>
  <si>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</si>
  <si>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</si>
  <si>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</si>
  <si>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</si>
  <si>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</si>
  <si>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</si>
  <si>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</si>
  <si>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</si>
  <si>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</si>
  <si>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</si>
  <si>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</si>
  <si>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</si>
  <si>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</si>
  <si>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</si>
  <si>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</si>
  <si>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</si>
  <si>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</si>
  <si>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</si>
  <si>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</si>
  <si>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</si>
  <si>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</si>
  <si>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</si>
  <si>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</si>
  <si>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</si>
  <si>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</si>
  <si>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</si>
  <si>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</si>
  <si>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</si>
  <si>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</si>
  <si>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</si>
  <si>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</si>
  <si>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</si>
  <si>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</si>
  <si>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</si>
  <si>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</si>
  <si>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</si>
  <si>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</si>
  <si>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</si>
  <si>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</si>
  <si>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</si>
  <si>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</si>
  <si>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</si>
  <si>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</si>
  <si>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</si>
  <si>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</si>
  <si>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</si>
  <si>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</si>
  <si>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</si>
  <si>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</si>
  <si>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</si>
  <si>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</si>
  <si>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</si>
  <si>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</si>
  <si>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</si>
  <si>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</si>
  <si>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</si>
  <si>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</si>
  <si>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</si>
  <si>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</si>
  <si>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</si>
  <si>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</si>
  <si>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</si>
  <si>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</si>
  <si>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</si>
  <si>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</si>
  <si>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</si>
  <si>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</si>
  <si>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</si>
  <si>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</si>
  <si>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</si>
  <si>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</si>
  <si>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</si>
  <si>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</si>
  <si>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</si>
  <si>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</si>
  <si>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</si>
  <si>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</si>
  <si>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</si>
  <si>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</si>
  <si>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</si>
  <si>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</si>
  <si>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</si>
  <si>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</si>
  <si>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</si>
  <si>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</si>
  <si>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</si>
  <si>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</si>
  <si>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</si>
  <si>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</si>
  <si>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</si>
  <si>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</si>
  <si>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</si>
  <si>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</si>
  <si>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</si>
  <si>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</si>
  <si>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</si>
  <si>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</si>
  <si>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</si>
  <si>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</si>
  <si>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</si>
  <si>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</si>
  <si>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</si>
  <si>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</si>
  <si>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</si>
  <si>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</si>
  <si>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</si>
  <si>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</si>
  <si>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</si>
  <si>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</si>
  <si>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</si>
  <si>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</si>
  <si>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</si>
  <si>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</si>
  <si>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</si>
  <si>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</si>
  <si>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</si>
  <si>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</si>
  <si>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</si>
  <si>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</si>
  <si>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</si>
  <si>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</si>
  <si>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</si>
  <si>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</si>
  <si>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</si>
  <si>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</si>
  <si>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</si>
  <si>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</si>
  <si>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</si>
  <si>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</si>
  <si>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</si>
  <si>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</si>
  <si>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</si>
  <si>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</si>
  <si>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</si>
  <si>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</si>
  <si>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</si>
  <si>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</si>
  <si>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</si>
  <si>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</si>
  <si>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</si>
  <si>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</si>
  <si>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</si>
  <si>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</si>
  <si>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</si>
  <si>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</si>
  <si>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</si>
  <si>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</si>
  <si>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</si>
  <si>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</si>
  <si>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</si>
  <si>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</si>
  <si>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</si>
  <si>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</si>
  <si>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</si>
  <si>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</si>
  <si>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</si>
  <si>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</si>
  <si>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</si>
  <si>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</si>
  <si>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</si>
  <si>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</si>
  <si>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</si>
  <si>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</si>
  <si>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</si>
  <si>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</si>
  <si>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</si>
  <si>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</si>
  <si>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</si>
  <si>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</si>
  <si>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</si>
  <si>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</si>
  <si>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</si>
  <si>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</si>
  <si>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</si>
  <si>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</si>
  <si>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</si>
  <si>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</si>
  <si>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</si>
  <si>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</si>
  <si>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</si>
  <si>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</si>
  <si>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</si>
  <si>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</si>
  <si>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</si>
  <si>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</si>
  <si>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</si>
  <si>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</si>
  <si>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</si>
  <si>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</si>
  <si>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</si>
  <si>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</si>
  <si>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</si>
  <si>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</si>
  <si>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</si>
  <si>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</si>
  <si>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</si>
  <si>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</si>
  <si>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</si>
  <si>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</si>
  <si>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</si>
  <si>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</si>
  <si>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</si>
  <si>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</si>
  <si>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</si>
  <si>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</si>
  <si>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</si>
  <si>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</si>
  <si>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</si>
  <si>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</si>
  <si>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</si>
  <si>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</si>
  <si>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</si>
  <si>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</si>
  <si>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</si>
  <si>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</si>
  <si>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</si>
  <si>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</si>
  <si>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</si>
  <si>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</si>
  <si>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</si>
  <si>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</si>
  <si>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</si>
  <si>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</si>
  <si>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</si>
  <si>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</si>
  <si>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</si>
  <si>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</si>
  <si>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</si>
  <si>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</si>
  <si>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</si>
  <si>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</si>
  <si>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</si>
  <si>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</si>
  <si>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</si>
  <si>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</si>
  <si>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</si>
  <si>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</si>
  <si>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</si>
  <si>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</si>
  <si>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</si>
  <si>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</si>
  <si>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</si>
  <si>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</si>
  <si>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</si>
  <si>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</si>
  <si>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</si>
  <si>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</si>
  <si>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</si>
  <si>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</si>
  <si>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</si>
  <si>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</si>
  <si>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</si>
  <si>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</si>
  <si>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</si>
  <si>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</si>
  <si>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</si>
  <si>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</si>
  <si>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</si>
  <si>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</si>
  <si>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</si>
  <si>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</si>
  <si>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</si>
  <si>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</si>
  <si>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</si>
  <si>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</si>
  <si>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</si>
  <si>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</si>
  <si>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</si>
  <si>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</si>
  <si>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</si>
  <si>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</si>
  <si>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</si>
  <si>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</si>
  <si>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</si>
  <si>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</si>
  <si>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</si>
  <si>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</si>
  <si>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</si>
  <si>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</si>
  <si>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</si>
  <si>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</si>
  <si>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</si>
  <si>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</si>
  <si>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</si>
  <si>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</si>
  <si>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</si>
  <si>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</si>
  <si>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</si>
  <si>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</si>
  <si>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</si>
  <si>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</si>
  <si>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</si>
  <si>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</si>
  <si>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</si>
  <si>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</si>
  <si>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</si>
  <si>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</si>
  <si>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</si>
  <si>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</si>
  <si>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</si>
  <si>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</si>
  <si>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</si>
  <si>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</si>
  <si>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</si>
  <si>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</si>
  <si>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</si>
  <si>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</si>
  <si>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</si>
  <si>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</si>
  <si>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</si>
  <si>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</si>
  <si>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</si>
  <si>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</si>
  <si>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</si>
  <si>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</si>
  <si>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</si>
  <si>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</si>
  <si>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</si>
  <si>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</si>
  <si>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</si>
  <si>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</si>
  <si>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</si>
  <si>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</si>
  <si>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</si>
  <si>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</si>
  <si>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</si>
  <si>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</si>
  <si>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</si>
  <si>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</si>
  <si>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</si>
  <si>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</si>
  <si>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</si>
  <si>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</si>
  <si>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</si>
  <si>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</si>
  <si>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</si>
  <si>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</si>
  <si>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</si>
  <si>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</si>
  <si>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</si>
  <si>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</si>
  <si>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</si>
  <si>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</si>
  <si>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</si>
  <si>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</si>
  <si>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</si>
  <si>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</si>
  <si>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</si>
  <si>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</si>
  <si>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</si>
  <si>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</si>
  <si>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</si>
  <si>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</si>
  <si>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</si>
  <si>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</si>
  <si>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</si>
  <si>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</si>
  <si>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</si>
  <si>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</si>
  <si>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</si>
  <si>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</si>
  <si>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</si>
  <si>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</si>
  <si>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</si>
  <si>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</si>
  <si>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</si>
  <si>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</si>
  <si>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</si>
  <si>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</si>
  <si>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</si>
  <si>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</si>
  <si>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</si>
  <si>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</si>
  <si>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</si>
  <si>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</si>
  <si>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</si>
  <si>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</si>
  <si>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</si>
  <si>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</si>
  <si>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</si>
  <si>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</si>
  <si>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</si>
  <si>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</si>
  <si>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</si>
  <si>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</si>
  <si>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</si>
  <si>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</si>
  <si>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</si>
  <si>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</si>
  <si>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</si>
  <si>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</si>
  <si>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</si>
  <si>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</si>
  <si>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</si>
  <si>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</si>
  <si>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</si>
  <si>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</si>
  <si>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</si>
  <si>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</si>
  <si>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</si>
  <si>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</si>
  <si>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</si>
  <si>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</si>
  <si>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</si>
  <si>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</si>
  <si>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</si>
  <si>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</si>
  <si>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</si>
  <si>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</si>
  <si>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</si>
  <si>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</si>
  <si>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</si>
  <si>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</si>
  <si>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</si>
  <si>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</si>
  <si>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</si>
  <si>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</si>
  <si>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</si>
  <si>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</si>
  <si>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</si>
  <si>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</si>
  <si>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</si>
  <si>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</si>
  <si>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</si>
  <si>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</si>
  <si>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</si>
  <si>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</si>
  <si>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</si>
  <si>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</si>
  <si>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</si>
  <si>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</si>
  <si>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</si>
  <si>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</si>
  <si>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</si>
  <si>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</si>
  <si>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</si>
  <si>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</si>
  <si>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</si>
  <si>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</si>
  <si>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</si>
  <si>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</si>
  <si>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</si>
  <si>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</si>
  <si>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</si>
  <si>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</si>
  <si>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</si>
  <si>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</si>
  <si>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</si>
  <si>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</si>
  <si>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</si>
  <si>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</si>
  <si>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</si>
  <si>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</si>
  <si>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</si>
  <si>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</si>
  <si>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</si>
  <si>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</si>
  <si>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</si>
  <si>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</si>
  <si>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</si>
  <si>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</si>
  <si>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</si>
  <si>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</si>
  <si>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</si>
  <si>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</si>
  <si>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</si>
  <si>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</si>
  <si>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</si>
  <si>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</si>
  <si>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</si>
  <si>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</si>
  <si>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</si>
  <si>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</si>
  <si>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</si>
  <si>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</si>
  <si>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</si>
  <si>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</si>
  <si>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</si>
  <si>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</si>
  <si>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</si>
  <si>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</si>
  <si>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</si>
  <si>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</si>
  <si>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</si>
  <si>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</si>
  <si>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</si>
  <si>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</si>
  <si>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</si>
  <si>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</si>
  <si>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</si>
  <si>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</si>
  <si>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</si>
  <si>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</si>
  <si>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</si>
  <si>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</si>
  <si>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</si>
  <si>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</si>
  <si>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</si>
  <si>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</si>
  <si>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</si>
  <si>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</si>
  <si>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</si>
  <si>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</si>
  <si>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</si>
  <si>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</si>
  <si>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</si>
  <si>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</si>
  <si>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</si>
  <si>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</si>
  <si>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</si>
  <si>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</si>
  <si>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</si>
  <si>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</si>
  <si>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</si>
  <si>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</si>
  <si>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</si>
  <si>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</si>
  <si>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</si>
  <si>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</si>
  <si>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</si>
  <si>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</si>
  <si>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</si>
  <si>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</si>
  <si>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</si>
  <si>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</si>
  <si>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</si>
  <si>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</si>
  <si>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</si>
  <si>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</si>
  <si>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</si>
  <si>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</si>
  <si>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</si>
  <si>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</si>
  <si>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</si>
  <si>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</si>
  <si>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</si>
  <si>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</si>
  <si>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</si>
  <si>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</si>
  <si>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</si>
  <si>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</si>
  <si>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</si>
  <si>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</si>
  <si>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</si>
  <si>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</si>
  <si>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</si>
  <si>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</si>
  <si>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</si>
  <si>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</si>
  <si>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</si>
  <si>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</si>
  <si>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</si>
  <si>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</si>
  <si>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</si>
  <si>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</si>
  <si>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</si>
  <si>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</si>
  <si>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</si>
  <si>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</si>
  <si>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</si>
  <si>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</si>
  <si>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</si>
  <si>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</si>
  <si>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</si>
  <si>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</si>
  <si>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</si>
  <si>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</si>
  <si>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</si>
  <si>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</si>
  <si>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</si>
  <si>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</si>
  <si>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</si>
  <si>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</si>
  <si>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</si>
  <si>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</si>
  <si>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</si>
  <si>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</si>
  <si>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</si>
  <si>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</si>
  <si>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</si>
  <si>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</si>
  <si>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</si>
  <si>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</si>
  <si>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</si>
  <si>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</si>
  <si>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</si>
  <si>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</si>
  <si>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</si>
  <si>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</si>
  <si>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</si>
  <si>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</si>
  <si>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</si>
  <si>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</si>
  <si>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</si>
  <si>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</si>
  <si>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</si>
  <si>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</si>
  <si>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</si>
  <si>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</si>
  <si>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</si>
  <si>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</si>
  <si>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</si>
  <si>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</si>
  <si>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</si>
  <si>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</si>
  <si>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</si>
  <si>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</si>
  <si>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</si>
  <si>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</si>
  <si>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</si>
  <si>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</si>
  <si>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</si>
  <si>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</si>
  <si>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</si>
  <si>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</si>
  <si>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</si>
  <si>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</si>
  <si>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</si>
  <si>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</si>
  <si>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</si>
  <si>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</si>
  <si>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</si>
  <si>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</si>
  <si>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</si>
  <si>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</si>
  <si>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</si>
  <si>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</si>
  <si>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</si>
  <si>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</si>
  <si>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</si>
  <si>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</si>
  <si>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</si>
  <si>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</si>
  <si>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</si>
  <si>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</si>
  <si>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</si>
  <si>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</si>
  <si>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</si>
  <si>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</si>
  <si>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</si>
  <si>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</si>
  <si>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</si>
  <si>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</si>
  <si>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</si>
  <si>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</si>
  <si>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</si>
  <si>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</si>
  <si>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</si>
  <si>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</si>
  <si>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</si>
  <si>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</si>
  <si>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</si>
  <si>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</si>
  <si>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</si>
  <si>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</si>
  <si>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</si>
  <si>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</si>
  <si>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</si>
  <si>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</si>
  <si>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</si>
  <si>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</si>
  <si>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</si>
  <si>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</si>
  <si>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</si>
  <si>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</si>
  <si>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</si>
  <si>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</si>
  <si>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</si>
  <si>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</si>
  <si>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</si>
  <si>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</si>
  <si>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</si>
  <si>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</si>
  <si>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</si>
  <si>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</si>
  <si>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</si>
  <si>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</si>
  <si>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</si>
  <si>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</si>
  <si>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</si>
  <si>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</si>
  <si>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</si>
  <si>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</si>
  <si>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</si>
  <si>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</si>
  <si>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</si>
  <si>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</si>
  <si>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</si>
  <si>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</si>
  <si>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</si>
  <si>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</si>
  <si>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</si>
  <si>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</si>
  <si>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</si>
  <si>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</si>
  <si>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</si>
  <si>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</si>
  <si>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</si>
  <si>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</si>
  <si>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</si>
  <si>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</si>
  <si>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</si>
  <si>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</si>
  <si>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</si>
  <si>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</si>
  <si>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</si>
  <si>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</si>
  <si>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</si>
  <si>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</si>
  <si>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</si>
  <si>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</si>
  <si>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</si>
  <si>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</si>
  <si>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</si>
  <si>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</si>
  <si>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</si>
  <si>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</si>
  <si>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</si>
  <si>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</si>
  <si>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</si>
  <si>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</si>
  <si>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</si>
  <si>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</si>
  <si>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</si>
  <si>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</si>
  <si>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</si>
  <si>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</si>
  <si>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</si>
  <si>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</si>
  <si>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</si>
  <si>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</si>
  <si>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</si>
  <si>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</si>
  <si>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</si>
  <si>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</si>
  <si>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</si>
  <si>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</si>
  <si>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</si>
  <si>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</si>
  <si>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</si>
  <si>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</si>
  <si>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</si>
  <si>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</si>
  <si>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</si>
  <si>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</si>
  <si>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</si>
  <si>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</si>
  <si>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</si>
  <si>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</si>
  <si>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</si>
  <si>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</si>
  <si>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</si>
  <si>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</si>
  <si>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</si>
  <si>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</si>
  <si>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</si>
  <si>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</si>
  <si>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</si>
  <si>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</si>
  <si>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</si>
  <si>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</si>
  <si>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</si>
  <si>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</si>
  <si>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</si>
  <si>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</si>
  <si>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</si>
  <si>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</si>
  <si>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</si>
  <si>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</si>
  <si>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</si>
  <si>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</si>
  <si>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</si>
  <si>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</si>
  <si>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</si>
  <si>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</si>
  <si>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</si>
  <si>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</si>
  <si>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</si>
  <si>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</si>
  <si>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</si>
  <si>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</si>
  <si>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</si>
  <si>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</si>
  <si>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</si>
  <si>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</si>
  <si>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</si>
  <si>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</si>
  <si>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</si>
  <si>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</si>
  <si>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</si>
  <si>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</si>
  <si>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</si>
  <si>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</si>
  <si>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</si>
  <si>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</si>
  <si>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</si>
  <si>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</si>
  <si>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</si>
  <si>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</si>
  <si>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</si>
  <si>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</si>
  <si>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</si>
  <si>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</si>
  <si>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</si>
  <si>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</si>
  <si>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</si>
  <si>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</si>
  <si>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</si>
  <si>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</si>
  <si>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</si>
  <si>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</si>
  <si>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</si>
  <si>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</si>
  <si>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</si>
  <si>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</si>
  <si>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</si>
  <si>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</si>
  <si>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</si>
  <si>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</si>
  <si>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</si>
  <si>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</si>
  <si>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</si>
  <si>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</si>
  <si>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</si>
  <si>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</si>
  <si>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</si>
  <si>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</si>
  <si>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</si>
  <si>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</si>
  <si>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</si>
  <si>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</si>
  <si>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</si>
  <si>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</si>
  <si>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</si>
  <si>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</si>
  <si>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</si>
  <si>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</si>
  <si>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</si>
  <si>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</si>
  <si>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</si>
  <si>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</si>
  <si>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</si>
  <si>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</si>
  <si>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</si>
  <si>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</si>
  <si>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</si>
  <si>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</si>
  <si>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</si>
  <si>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</si>
  <si>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</si>
  <si>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</si>
  <si>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</si>
  <si>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</si>
  <si>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</si>
  <si>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</si>
  <si>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</si>
  <si>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</si>
  <si>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</si>
  <si>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</si>
  <si>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</si>
  <si>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</si>
  <si>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</si>
  <si>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</si>
  <si>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</si>
  <si>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</si>
  <si>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</si>
  <si>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</si>
  <si>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</si>
  <si>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</si>
  <si>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</si>
  <si>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</si>
  <si>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</si>
  <si>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</si>
  <si>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</si>
  <si>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</si>
  <si>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</si>
  <si>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</si>
  <si>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</si>
  <si>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</si>
  <si>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</si>
  <si>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</si>
  <si>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</si>
  <si>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</si>
  <si>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</si>
  <si>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</si>
  <si>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</si>
  <si>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</si>
  <si>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</si>
  <si>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</si>
  <si>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</si>
  <si>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</si>
  <si>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</si>
  <si>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</si>
  <si>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</si>
  <si>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</si>
  <si>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</si>
  <si>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</si>
  <si>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</si>
  <si>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</si>
  <si>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</si>
  <si>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</si>
  <si>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</si>
  <si>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</si>
  <si>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</si>
  <si>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</si>
  <si>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</si>
  <si>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</si>
  <si>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</si>
  <si>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</si>
  <si>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</si>
  <si>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</si>
  <si>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</si>
  <si>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</si>
  <si>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</si>
  <si>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</si>
  <si>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</si>
  <si>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</si>
  <si>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</si>
  <si>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</si>
  <si>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</si>
  <si>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</si>
  <si>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</si>
  <si>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</si>
  <si>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</si>
  <si>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</si>
  <si>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</si>
  <si>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</si>
  <si>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</si>
  <si>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</si>
  <si>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</si>
  <si>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</si>
  <si>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</si>
  <si>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</si>
  <si>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</si>
  <si>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</si>
  <si>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</si>
  <si>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</si>
  <si>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</si>
  <si>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</si>
  <si>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</si>
  <si>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</si>
  <si>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</si>
  <si>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</si>
  <si>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</si>
  <si>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</si>
  <si>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</si>
  <si>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</si>
  <si>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</si>
  <si>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</si>
  <si>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</si>
  <si>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</si>
  <si>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</si>
  <si>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</si>
  <si>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</si>
  <si>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</si>
  <si>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</si>
  <si>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</si>
  <si>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</si>
  <si>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</si>
  <si>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</si>
  <si>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</si>
  <si>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</si>
  <si>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</si>
  <si>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</si>
  <si>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</si>
  <si>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</si>
  <si>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</si>
  <si>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</si>
  <si>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</si>
  <si>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</si>
  <si>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</si>
  <si>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</si>
  <si>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</si>
  <si>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</si>
  <si>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</si>
  <si>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</si>
  <si>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</si>
  <si>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</si>
  <si>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</si>
  <si>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</si>
  <si>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</si>
  <si>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</si>
  <si>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</si>
  <si>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</si>
  <si>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</si>
  <si>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</si>
  <si>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</si>
  <si>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</si>
  <si>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</si>
  <si>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</si>
  <si>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</si>
  <si>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</si>
  <si>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</si>
  <si>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</si>
  <si>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</si>
  <si>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</si>
  <si>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</si>
  <si>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</si>
  <si>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</si>
  <si>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</si>
  <si>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</si>
  <si>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</si>
  <si>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</si>
  <si>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</si>
  <si>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</si>
  <si>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</si>
  <si>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</si>
  <si>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</si>
  <si>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</si>
  <si>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</si>
  <si>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</si>
  <si>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</si>
  <si>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</si>
  <si>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</si>
  <si>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</si>
  <si>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</si>
  <si>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</si>
  <si>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</si>
  <si>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</si>
  <si>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</si>
  <si>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</si>
  <si>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</si>
  <si>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</si>
  <si>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</si>
  <si>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</si>
  <si>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</si>
  <si>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</si>
  <si>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</si>
  <si>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</si>
  <si>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</si>
  <si>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</si>
  <si>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</si>
  <si>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</si>
  <si>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</si>
  <si>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</si>
  <si>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</si>
  <si>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</si>
  <si>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</si>
  <si>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</si>
  <si>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</si>
  <si>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</si>
  <si>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</si>
  <si>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</si>
  <si>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</si>
  <si>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</si>
  <si>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</si>
  <si>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</si>
  <si>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</si>
  <si>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</si>
  <si>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</si>
  <si>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</si>
  <si>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</si>
  <si>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</si>
  <si>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</si>
  <si>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</si>
  <si>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</si>
  <si>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</si>
  <si>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</si>
  <si>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</si>
  <si>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</si>
  <si>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</si>
  <si>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</si>
  <si>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</si>
  <si>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</si>
  <si>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</si>
  <si>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</si>
  <si>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</si>
  <si>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</si>
  <si>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</si>
  <si>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</si>
  <si>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</si>
  <si>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</si>
  <si>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</si>
  <si>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</si>
  <si>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</si>
  <si>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</si>
  <si>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</si>
  <si>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</si>
  <si>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</si>
  <si>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</si>
  <si>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</si>
  <si>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</si>
  <si>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</si>
  <si>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</si>
  <si>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</si>
  <si>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</si>
  <si>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</si>
  <si>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</si>
  <si>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</si>
  <si>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</si>
  <si>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</si>
  <si>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</si>
  <si>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</si>
  <si>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</si>
  <si>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</si>
  <si>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</si>
  <si>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</si>
  <si>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</si>
  <si>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</si>
  <si>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</si>
  <si>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</si>
  <si>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</si>
  <si>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</si>
  <si>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</si>
  <si>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</si>
  <si>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</si>
  <si>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</si>
  <si>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</si>
  <si>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</si>
  <si>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</si>
  <si>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</si>
  <si>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</si>
  <si>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</si>
  <si>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</si>
  <si>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</si>
  <si>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</si>
  <si>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</si>
  <si>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</si>
  <si>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</si>
  <si>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</si>
  <si>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</si>
  <si>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</si>
  <si>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</si>
  <si>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</si>
  <si>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</si>
  <si>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</si>
  <si>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</si>
  <si>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</si>
  <si>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</si>
  <si>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</si>
  <si>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</si>
  <si>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</si>
  <si>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</si>
  <si>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</si>
  <si>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</si>
  <si>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</si>
  <si>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</si>
  <si>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</si>
  <si>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</si>
  <si>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</si>
  <si>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</si>
  <si>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</si>
  <si>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</si>
  <si>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</si>
  <si>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</si>
  <si>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</si>
  <si>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</si>
  <si>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</si>
  <si>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</si>
  <si>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</si>
  <si>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</si>
  <si>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</si>
  <si>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</si>
  <si>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</si>
  <si>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</si>
  <si>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</si>
  <si>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</si>
  <si>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</si>
  <si>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</si>
  <si>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</si>
  <si>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</si>
  <si>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</si>
  <si>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</si>
  <si>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</si>
  <si>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</si>
  <si>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</si>
  <si>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</si>
  <si>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</si>
  <si>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</si>
  <si>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</si>
  <si>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</si>
  <si>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</si>
  <si>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</si>
  <si>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</si>
  <si>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</si>
  <si>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</si>
  <si>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</si>
  <si>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</si>
  <si>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</si>
  <si>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</si>
  <si>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</si>
  <si>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</si>
  <si>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</si>
  <si>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</si>
  <si>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</si>
  <si>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</si>
  <si>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</si>
  <si>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</si>
  <si>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</si>
  <si>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</si>
  <si>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</si>
  <si>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</si>
  <si>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</si>
  <si>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</si>
  <si>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</si>
  <si>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</si>
  <si>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</si>
  <si>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</si>
  <si>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</si>
  <si>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</si>
  <si>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</si>
  <si>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</si>
  <si>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</si>
  <si>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</si>
  <si>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</si>
  <si>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</si>
  <si>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</si>
  <si>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</si>
  <si>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</si>
  <si>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</si>
  <si>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</si>
  <si>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</si>
  <si>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</si>
  <si>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</si>
  <si>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</si>
  <si>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</si>
  <si>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</si>
  <si>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</si>
  <si>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</si>
  <si>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</si>
  <si>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</si>
  <si>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</si>
  <si>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</si>
  <si>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</si>
  <si>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</si>
  <si>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</si>
  <si>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</si>
  <si>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</si>
  <si>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</si>
  <si>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</si>
  <si>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</si>
  <si>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</si>
  <si>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</si>
  <si>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</si>
  <si>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</si>
  <si>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</si>
  <si>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</si>
  <si>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</si>
  <si>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</si>
  <si>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</si>
  <si>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</si>
  <si>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</si>
  <si>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</si>
  <si>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</si>
  <si>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</si>
  <si>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</si>
  <si>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</si>
  <si>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</si>
  <si>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</si>
  <si>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</si>
  <si>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</si>
  <si>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</si>
  <si>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</si>
  <si>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</si>
  <si>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</si>
  <si>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</si>
  <si>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</si>
  <si>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</si>
  <si>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</si>
  <si>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</si>
  <si>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</si>
  <si>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</si>
  <si>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</si>
  <si>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</si>
  <si>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</si>
  <si>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</si>
  <si>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</si>
  <si>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</si>
  <si>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</si>
  <si>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</si>
  <si>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at site connected PG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</si>
  <si>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</si>
  <si>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</si>
  <si>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</si>
  <si>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</si>
  <si>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</si>
  <si>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60 Min</t>
  </si>
  <si>
    <t xml:space="preserve"> PCM-20251018-00001225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</si>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</sst>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285.67783854166919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5.1825260416662786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45948.626264467595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45948.626264467595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45948.626264467595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45948.626264467595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45948.626264467595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45948.626264467595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45948.626264467595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45948.626264467595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45948.626264467595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45948.626264467595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45948.626264467595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45948.626264467595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45948.626264467595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45948.626264467595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45948.626264467595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45948.626264467595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45948.626264467595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45948.626264467595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45948.626264467595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45948.626264467595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45948.626264467595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45948.626264467595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45948.626264467595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45948.626264467595</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45948.626264467595</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45948.626264467595</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45948.626264467595</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45948.626264467595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45948.626264467595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45948.626264467595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45948.626264467595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45948.626264467595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45948.626264467595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45948.626264467595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45948.626264467595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45948.626264467595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45948.626264467595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45948.626264467595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45948.626264467595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45948.626264467595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45948.626264467595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45948.626264467595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45948.626264467595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45948.626264467595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45948.626264467595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45948.626264467595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45948.626264467595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45948.626264467595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45948.626264467595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45948.626264467595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45948.626264467595</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45948.626264467595</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45948.626264467595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45948.626264467595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45948.626264467595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45948.626264467595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45948.626264467595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45948.626264467595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45948.626264467595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45948.626264467595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45948.626264467595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45948.626264467595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45948.626264467595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45948.626264467595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45948.626264467595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45948.626264467595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45948.626264467595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45948.626264467595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45948.626264467595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45948.626264467595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45948.626264467595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45948.626264467595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45948.626264467595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45948.626264467595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45948.626264467595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45948.626264467595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45948.626264467595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45948.626264467595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45948.626264467595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45948.626264467595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45948.626264467595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45948.626264467595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45948.626264467595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45948.626264467595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45948.626264467595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45948.626264467595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45948.626264467595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45948.626264467595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45948.626264467595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45948.626264467595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45948.626264467595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45948.626264467595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45948.626264467595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45948.626264467595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45948.626264467595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45948.626264467595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45948.626264467595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45948.626264467595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45948.626264467595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45948.626264467595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45948.626264467595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45948.626264467595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45948.626264467595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45948.626264467595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45948.626264467595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45948.626264467595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45948.626264467595</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45948.626264467595</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E2A53840-BA65-4CAF-8014-15C3FDD412E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141.89918113426393</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123.62642650463386</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4.1304890046303626</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5.178530092962319E-2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45948.626264467595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45948.626264467595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45948.626264467595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45948.626264467595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45948.626264467595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45948.626264467595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45948.626264467595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45948.626264467595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45948.626264467595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45948.626264467595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45948.626264467595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45948.626264467595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45948.626264467595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45948.626264467595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45948.626264467595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45948.626264467595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45948.626264467595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45948.626264467595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45948.626264467595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45948.626264467595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45948.626264467595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45948.626264467595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45948.626264467595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45948.626264467595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45948.626264467595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45948.626264467595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45948.626264467595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45948.626264467595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45948.626264467595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45948.626264467595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45948.626264467595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45948.626264467595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45948.626264467595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45948.626264467595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45948.626264467595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45948.626264467595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45948.626264467595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45948.626264467595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45948.626264467595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45948.626264467595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45948.626264467595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45948.626264467595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45948.626264467595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45948.626264467595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45948.626264467595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45948.626264467595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45948.626264467595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45948.626264467595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45948.626264467595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45948.626264467595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45948.626264467595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45948.626264467595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45948.626264467595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45948.626264467595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45948.626264467595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45948.626264467595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45948.626264467595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45948.626264467595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45948.626264467595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45948.626264467595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45948.626264467595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45948.626264467595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45948.626264467595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45948.626264467595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45948.626264467595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45948.626264467595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45948.626264467595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45948.626264467595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45948.626264467595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45948.626264467595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45948.626264467595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45948.626264467595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45948.626264467595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45948.626264467595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45948.626264467595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45948.626264467595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45948.626264467595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45948.626264467595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45948.626264467595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45948.626264467595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45948.626264467595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45948.626264467595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45948.626264467595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45948.626264467595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45948.626264467595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45948.626264467595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45948.626264467595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45948.626264467595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45948.626264467595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45948.626264467595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45948.626264467595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45948.626264467595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45948.626264467595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45948.626264467595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45948.626264467595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C17" sqref="C17"/>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6.4875578704231884E-2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45948.626264467595</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45948.626264467595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45948.626264467595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45948.626264467595</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45948.626264467595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45948.626264467595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45948.626264467595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45948.626264467595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45948.626264467595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45948.626264467595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45948.626264467595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45948.626264467595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45948.626264467595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45948.626264467595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45948.626264467595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45948.626264467595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45948.626264467595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45948.626264467595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45948.626264467595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45948.626264467595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45948.626264467595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45948.626264467595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45948.626264467595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45948.626264467595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45948.626264467595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45948.626264467595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45948.626264467595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45948.626264467595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45948.626264467595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45948.626264467595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45948.626264467595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45948.626264467595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45948.626264467595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45948.626264467595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45948.626264467595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45948.626264467595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45948.626264467595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45948.626264467595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45948.626264467595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45948.626264467595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45948.626264467595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45948.626264467595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45948.626264467595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45948.626264467595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45948.626264467595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45948.626264467595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45948.626264467595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45948.626264467595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45948.626264467595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45948.626264467595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45948.626264467595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45948.626264467595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45948.626264467595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45948.626264467595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45948.626264467595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45948.626264467595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45948.626264467595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45948.626264467595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45948.626264467595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45948.626264467595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45948.626264467595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45948.626264467595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45948.626264467595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45948.626264467595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45948.626264467595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45948.626264467595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45948.626264467595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45948.626264467595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45948.626264467595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45948.626264467595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45948.626264467595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45948.626264467595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45948.626264467595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45948.626264467595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45948.626264467595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45948.626264467595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45948.626264467595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45948.626264467595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45948.626264467595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45948.626264467595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45948.626264467595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45948.626264467595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45948.626264467595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45948.626264467595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45948.626264467595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45948.626264467595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45948.626264467595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45948.626264467595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45948.626264467595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45948.626264467595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45948.626264467595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45948.626264467595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45948.626264467595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45948.626264467595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45948.626264467595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45948.626264467595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45948.626264467595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45948.626264467595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45948.626264467595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45948.626264467595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45948.626264467595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45948.626264467595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45948.626264467595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45948.626264467595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45948.626264467595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45948.626264467595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45948.626264467595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45948.626264467595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45948.626264467595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45948.626264467595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45948.626264467595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45948.626264467595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45948.626264467595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45948.626264467595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45948.626264467595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45948.626264467595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45948.626264467595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45948.626264467595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45948.626264467595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45948.626264467595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45948.626264467595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45948.626264467595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45948.626264467595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45948.626264467595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45948.626264467595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45948.626264467595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45948.626264467595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45948.626264467595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45948.626264467595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45948.626264467595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45948.626264467595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45948.626264467595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45948.626264467595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45948.626264467595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45948.626264467595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45948.626264467595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45948.626264467595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45948.626264467595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45948.626264467595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45948.626264467595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45948.626264467595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45948.626264467595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45948.626264467595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45948.626264467595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45948.626264467595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45948.626264467595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45948.626264467595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45948.626264467595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45948.626264467595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45948.626264467595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45948.626264467595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45948.626264467595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45948.626264467595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45948.626264467595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45948.626264467595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45948.626264467595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45948.626264467595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45948.626264467595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45948.626264467595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45948.626264467595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45948.626264467595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45948.626264467595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45948.626264467595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45948.626264467595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45948.626264467595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45948.626264467595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45948.626264467595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45948.626264467595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45948.626264467595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45948.626264467595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45948.626264467595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45948.626264467595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45948.626264467595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45948.626264467595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45948.626264467595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45948.626264467595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45948.626264467595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45948.626264467595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45948.626264467595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45948.626264467595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45948.626264467595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45948.626264467595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45948.626264467595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45948.626264467595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45948.626264467595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45948.626264467595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45948.626264467595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45948.626264467595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45948.626264467595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45948.626264467595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45948.626264467595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45948.626264467595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45948.626264467595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45948.626264467595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45948.626264467595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45948.626264467595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45948.626264467595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45948.626264467595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45948.626264467595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45948.626264467595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45948.626264467595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45948.626264467595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45948.626264467595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45948.626264467595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45948.626264467595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45948.626264467595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45948.626264467595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45948.626264467595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45948.626264467595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45948.626264467595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45948.626264467595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45948.626264467595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45948.626264467595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45948.626264467595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45948.626264467595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45948.626264467595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45948.626264467595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45948.626264467595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45948.626264467595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45948.626264467595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45948.626264467595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45948.626264467595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45948.626264467595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45948.626264467595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45948.626264467595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45948.626264467595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45948.626264467595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45948.626264467595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45948.626264467595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45948.626264467595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45948.626264467595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45948.626264467595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45948.626264467595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45948.626264467595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45948.626264467595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45948.626264467595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45948.626264467595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45948.626264467595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45948.626264467595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45948.626264467595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45948.626264467595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45948.626264467595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45948.626264467595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45948.626264467595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45948.626264467595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45948.626264467595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45948.626264467595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45948.626264467595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45948.626264467595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45948.626264467595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45948.626264467595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45948.626264467595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45948.626264467595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45948.626264467595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45948.626264467595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45948.626264467595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45948.626264467595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45948.626264467595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45948.626264467595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45948.626264467595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45948.626264467595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45948.626264467595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45948.626264467595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45948.626264467595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45948.626264467595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45948.626264467595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45948.626264467595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45948.626264467595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45948.626264467595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45948.626264467595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45948.626264467595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45948.626264467595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45948.626264467595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45948.626264467595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45948.626264467595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45948.626264467595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45948.626264467595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45948.626264467595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45948.626264467595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45948.626264467595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45948.626264467595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45948.626264467595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45948.626264467595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45948.626264467595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45948.626264467595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45948.626264467595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45948.626264467595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45948.626264467595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45948.626264467595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45948.626264467595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45948.626264467595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45948.626264467595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45948.626264467595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45948.626264467595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45948.626264467595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45948.626264467595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45948.626264467595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45948.626264467595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45948.626264467595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45948.626264467595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45948.626264467595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45948.626264467595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45948.626264467595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45948.626264467595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45948.626264467595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45948.626264467595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45948.626264467595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45948.626264467595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45948.626264467595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45948.626264467595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45948.626264467595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45948.626264467595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45948.626264467595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45948.626264467595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45948.626264467595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45948.626264467595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45948.626264467595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45948.626264467595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45948.626264467595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45948.626264467595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45948.626264467595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45948.626264467595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45948.626264467595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45948.626264467595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45948.626264467595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45948.626264467595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45948.626264467595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45948.626264467595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45948.626264467595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45948.626264467595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45948.626264467595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45948.626264467595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45948.626264467595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45948.626264467595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45948.626264467595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45948.626264467595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45948.626264467595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45948.626264467595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45948.626264467595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45948.626264467595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45948.626264467595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45948.626264467595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45948.626264467595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45948.626264467595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45948.626264467595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45948.626264467595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45948.626264467595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45948.626264467595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45948.626264467595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45948.626264467595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45948.626264467595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45948.626264467595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45948.626264467595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45948.626264467595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45948.626264467595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45948.626264467595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45948.626264467595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45948.626264467595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45948.626264467595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45948.626264467595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45948.626264467595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45948.626264467595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45948.626264467595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45948.626264467595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45948.626264467595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45948.626264467595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45948.626264467595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45948.626264467595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45948.626264467595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45948.626264467595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45948.626264467595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45948.626264467595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45948.626264467595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45948.626264467595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45948.626264467595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45948.626264467595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45948.626264467595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45948.626264467595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45948.626264467595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45948.626264467595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45948.626264467595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45948.626264467595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45948.626264467595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45948.626264467595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45948.626264467595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45948.626264467595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45948.626264467595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45948.626264467595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45948.626264467595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45948.626264467595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45948.626264467595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45948.626264467595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45948.626264467595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45948.626264467595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45948.626264467595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45948.626264467595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45948.626264467595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45948.626264467595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45948.626264467595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45948.626264467595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45948.626264467595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45948.626264467595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45948.626264467595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45948.626264467595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45948.626264467595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45948.626264467595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45948.626264467595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45948.626264467595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45948.626264467595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45948.626264467595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45948.626264467595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45948.626264467595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45948.626264467595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45948.626264467595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45948.626264467595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45948.626264467595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45948.626264467595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45948.626264467595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45948.626264467595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45948.626264467595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45948.626264467595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45948.626264467595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45948.626264467595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45948.626264467595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45948.626264467595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45948.626264467595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45948.626264467595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45948.626264467595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45948.626264467595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45948.626264467595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45948.626264467595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45948.626264467595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45948.626264467595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45948.626264467595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45948.626264467595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45948.626264467595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45948.626264467595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45948.626264467595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45948.626264467595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45948.626264467595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45948.626264467595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45948.626264467595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45948.626264467595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45948.626264467595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45948.626264467595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45948.626264467595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45948.626264467595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45948.626264467595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45948.626264467595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45948.626264467595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45948.626264467595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45948.626264467595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45948.626264467595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45948.626264467595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45948.626264467595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45948.626264467595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45948.626264467595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45948.626264467595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45948.626264467595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45948.626264467595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45948.626264467595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45948.626264467595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45948.626264467595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45948.626264467595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45948.626264467595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45948.626264467595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45948.626264467595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45948.626264467595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45948.626264467595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45948.626264467595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45948.626264467595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45948.626264467595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45948.626264467595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45948.626264467595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45948.626264467595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45948.626264467595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45948.626264467595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45948.626264467595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45948.626264467595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45948.626264467595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45948.626264467595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45948.626264467595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45948.626264467595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45948.626264467595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45948.626264467595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45948.626264467595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45948.626264467595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45948.626264467595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45948.626264467595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45948.626264467595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45948.626264467595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45948.626264467595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45948.626264467595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45948.626264467595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45948.626264467595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45948.626264467595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45948.626264467595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45948.626264467595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45948.626264467595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45948.626264467595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45948.626264467595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45948.626264467595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45948.626264467595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45948.626264467595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45948.626264467595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45948.626264467595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45948.626264467595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45948.626264467595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45948.626264467595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45948.626264467595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45948.626264467595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45948.626264467595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45948.626264467595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45948.626264467595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45948.626264467595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45948.626264467595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45948.626264467595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45948.626264467595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45948.626264467595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45948.626264467595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45948.626264467595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45948.626264467595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45948.626264467595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45948.626264467595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45948.626264467595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45948.626264467595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45948.626264467595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45948.626264467595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45948.626264467595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45948.626264467595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45948.626264467595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45948.626264467595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45948.626264467595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45948.626264467595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45948.626264467595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45948.626264467595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45948.626264467595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45948.626264467595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45948.626264467595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45948.626264467595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45948.626264467595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45948.626264467595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45948.626264467595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45948.626264467595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45948.626264467595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45948.626264467595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45948.626264467595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45948.626264467595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45948.626264467595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45948.626264467595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45948.626264467595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45948.626264467595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45948.626264467595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45948.626264467595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45948.626264467595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45948.626264467595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45948.626264467595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45948.626264467595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45948.626264467595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45948.626264467595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45948.626264467595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45948.626264467595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45948.626264467595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45948.626264467595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45948.626264467595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45948.626264467595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45948.626264467595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45948.626264467595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45948.626264467595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45948.626264467595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45948.626264467595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45948.626264467595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45948.626264467595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45948.626264467595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45948.626264467595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45948.626264467595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45948.626264467595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45948.626264467595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45948.626264467595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45948.626264467595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45948.626264467595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45948.626264467595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45948.626264467595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45948.626264467595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45948.626264467595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45948.626264467595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45948.626264467595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45948.626264467595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45948.626264467595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45948.626264467595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45948.626264467595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45948.626264467595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45948.626264467595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45948.626264467595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45948.626264467595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45948.626264467595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45948.626264467595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45948.626264467595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45948.626264467595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45948.626264467595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45948.626264467595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45948.626264467595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45948.626264467595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45948.626264467595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45948.626264467595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45948.626264467595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45948.626264467595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45948.626264467595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45948.626264467595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45948.626264467595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45948.626264467595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45948.626264467595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45948.626264467595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45948.626264467595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45948.626264467595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45948.626264467595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45948.626264467595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45948.626264467595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45948.626264467595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45948.626264467595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45948.626264467595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45948.626264467595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45948.626264467595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45948.626264467595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45948.626264467595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45948.626264467595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45948.626264467595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45948.626264467595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45948.626264467595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45948.626264467595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45948.626264467595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45948.626264467595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45948.626264467595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45948.626264467595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45948.626264467595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45948.626264467595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45948.626264467595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45948.626264467595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45948.626264467595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45948.626264467595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45948.626264467595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45948.626264467595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45948.626264467595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45948.626264467595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45948.626264467595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45948.626264467595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45948.626264467595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45948.626264467595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45948.626264467595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45948.626264467595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45948.626264467595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45948.626264467595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45948.626264467595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45948.626264467595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45948.626264467595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45948.626264467595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45948.626264467595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45948.626264467595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45948.626264467595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45948.626264467595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45948.626264467595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45948.626264467595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45948.626264467595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45948.626264467595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45948.626264467595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45948.626264467595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45948.626264467595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45948.626264467595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45948.626264467595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45948.626264467595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45948.626264467595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45948.626264467595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45948.626264467595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45948.626264467595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45948.626264467595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45948.626264467595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45948.626264467595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45948.626264467595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45948.626264467595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45948.626264467595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45948.626264467595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45948.626264467595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45948.626264467595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45948.626264467595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45948.626264467595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45948.626264467595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45948.626264467595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45948.626264467595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45948.626264467595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45948.626264467595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45948.626264467595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45948.626264467595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45948.626264467595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45948.626264467595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45948.626264467595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45948.626264467595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45948.626264467595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45948.626264467595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45948.626264467595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45948.626264467595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45948.626264467595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45948.626264467595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45948.626264467595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45948.626264467595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45948.626264467595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45948.626264467595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45948.626264467595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45948.626264467595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45948.626264467595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45948.626264467595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45948.626264467595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45948.626264467595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45948.626264467595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45948.626264467595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45948.626264467595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45948.626264467595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45948.626264467595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45948.626264467595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45948.626264467595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45948.626264467595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45948.626264467595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45948.626264467595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45948.626264467595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45948.626264467595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45948.626264467595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45948.626264467595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45948.626264467595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45948.626264467595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45948.626264467595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45948.626264467595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45948.626264467595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45948.626264467595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45948.626264467595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45948.626264467595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45948.626264467595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45948.626264467595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45948.626264467595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45948.626264467595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45948.626264467595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45948.626264467595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45948.626264467595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45948.626264467595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45948.626264467595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45948.626264467595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45948.626264467595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45948.626264467595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45948.626264467595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45948.626264467595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45948.626264467595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45948.626264467595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45948.626264467595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45948.626264467595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45948.626264467595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45948.626264467595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45948.626264467595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45948.626264467595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45948.626264467595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45948.626264467595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45948.626264467595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45948.626264467595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45948.626264467595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45948.626264467595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45948.626264467595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45948.626264467595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45948.626264467595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45948.626264467595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45948.626264467595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45948.626264467595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45948.626264467595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45948.626264467595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45948.626264467595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45948.626264467595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45948.626264467595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45948.626264467595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45948.626264467595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45948.626264467595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45948.626264467595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45948.626264467595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45948.626264467595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45948.626264467595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45948.626264467595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45948.626264467595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45948.626264467595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45948.626264467595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45948.626264467595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45948.626264467595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45948.626264467595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45948.626264467595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45948.626264467595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45948.626264467595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45948.626264467595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45948.626264467595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45948.626264467595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45948.626264467595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45948.626264467595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45948.626264467595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45948.626264467595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45948.626264467595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45948.626264467595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45948.626264467595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45948.626264467595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45948.626264467595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45948.626264467595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45948.626264467595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45948.626264467595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45948.626264467595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45948.626264467595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45948.626264467595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45948.626264467595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45948.626264467595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45948.626264467595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45948.626264467595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45948.626264467595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45948.626264467595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45948.626264467595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45948.626264467595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45948.626264467595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45948.626264467595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45948.626264467595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45948.626264467595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45948.626264467595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45948.626264467595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45948.626264467595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45948.626264467595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45948.626264467595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45948.626264467595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45948.626264467595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45948.626264467595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45948.626264467595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45948.626264467595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45948.626264467595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45948.626264467595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45948.626264467595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45948.626264467595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45948.626264467595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45948.626264467595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45948.626264467595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45948.626264467595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45948.626264467595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45948.626264467595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45948.626264467595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45948.626264467595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45948.626264467595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45948.626264467595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45948.626264467595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45948.626264467595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45948.626264467595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45948.626264467595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45948.626264467595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45948.626264467595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45948.626264467595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45948.626264467595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45948.626264467595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45948.626264467595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45948.626264467595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45948.626264467595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45948.626264467595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45948.626264467595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45948.626264467595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45948.626264467595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45948.626264467595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45948.626264467595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45948.626264467595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45948.626264467595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45948.626264467595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45948.626264467595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45948.626264467595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45948.626264467595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45948.626264467595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45948.626264467595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45948.626264467595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45948.626264467595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45948.626264467595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45948.626264467595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45948.626264467595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45948.626264467595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45948.626264467595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45948.626264467595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45948.626264467595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45948.626264467595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45948.626264467595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45948.626264467595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45948.626264467595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45948.626264467595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45948.626264467595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45948.626264467595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45948.626264467595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45948.626264467595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45948.626264467595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45948.626264467595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45948.626264467595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45948.626264467595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45948.626264467595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45948.626264467595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45948.626264467595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45948.626264467595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45948.626264467595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45948.626264467595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45948.626264467595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45948.626264467595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45948.626264467595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45948.626264467595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45948.626264467595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45948.626264467595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45948.626264467595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45948.626264467595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45948.626264467595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45948.626264467595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45948.626264467595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45948.626264467595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45948.626264467595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45948.626264467595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45948.626264467595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45948.626264467595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45948.626264467595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45948.626264467595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45948.626264467595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45948.626264467595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45948.626264467595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45948.626264467595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45948.626264467595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45948.626264467595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45948.626264467595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45948.626264467595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45948.626264467595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45948.626264467595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45948.626264467595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45948.626264467595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45948.626264467595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45948.626264467595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45948.626264467595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45948.626264467595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45948.626264467595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45948.626264467595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45948.626264467595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45948.626264467595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45948.626264467595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45948.626264467595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45948.626264467595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45948.626264467595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45948.626264467595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45948.626264467595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45948.626264467595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45948.626264467595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45948.626264467595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45948.626264467595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45948.626264467595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45948.626264467595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45948.626264467595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45948.626264467595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45948.626264467595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45948.626264467595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45948.626264467595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45948.626264467595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45948.626264467595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45948.626264467595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45948.626264467595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45948.626264467595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45948.626264467595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45948.626264467595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45948.626264467595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45948.626264467595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45948.626264467595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45948.626264467595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45948.626264467595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45948.626264467595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45948.626264467595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45948.626264467595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45948.626264467595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45948.626264467595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45948.626264467595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45948.626264467595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45948.626264467595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45948.626264467595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45948.626264467595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45948.626264467595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45948.626264467595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45948.626264467595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45948.626264467595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45948.626264467595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45948.626264467595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45948.626264467595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45948.626264467595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45948.626264467595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45948.626264467595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45948.626264467595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45948.626264467595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45948.626264467595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45948.626264467595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45948.626264467595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45948.626264467595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45948.626264467595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45948.626264467595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45948.626264467595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45948.626264467595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45948.626264467595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45948.626264467595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45948.626264467595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45948.626264467595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45948.626264467595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45948.626264467595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45948.626264467595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45948.626264467595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45948.626264467595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45948.626264467595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45948.626264467595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45948.626264467595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45948.626264467595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45948.626264467595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45948.626264467595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45948.626264467595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45948.626264467595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45948.626264467595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45948.626264467595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45948.626264467595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45948.626264467595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45948.626264467595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45948.626264467595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45948.626264467595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45948.626264467595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45948.626264467595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45948.626264467595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45948.626264467595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45948.626264467595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45948.626264467595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45948.626264467595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45948.626264467595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45948.626264467595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45948.626264467595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45948.626264467595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45948.626264467595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45948.626264467595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45948.626264467595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45948.626264467595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45948.626264467595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45948.626264467595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45948.626264467595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45948.626264467595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45948.626264467595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45948.626264467595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45948.626264467595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45948.626264467595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45948.626264467595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45948.626264467595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45948.626264467595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45948.626264467595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45948.626264467595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45948.626264467595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45948.626264467595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45948.626264467595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45948.626264467595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45948.626264467595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45948.626264467595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45948.626264467595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45948.626264467595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45948.626264467595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45948.626264467595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45948.626264467595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45948.626264467595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45948.626264467595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45948.626264467595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45948.626264467595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45948.626264467595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45948.626264467595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45948.626264467595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45948.626264467595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45948.626264467595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45948.626264467595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45948.626264467595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45948.626264467595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45948.626264467595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45948.626264467595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45948.626264467595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45948.626264467595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45948.626264467595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45948.626264467595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45948.626264467595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45948.626264467595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45948.626264467595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45948.626264467595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45948.626264467595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45948.626264467595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45948.626264467595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45948.626264467595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45948.626264467595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45948.626264467595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45948.626264467595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45948.626264467595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45948.626264467595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45948.626264467595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45948.626264467595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45948.626264467595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45948.626264467595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45948.626264467595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45948.626264467595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45948.626264467595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45948.626264467595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45948.626264467595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45948.626264467595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45948.626264467595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45948.626264467595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45948.626264467595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45948.626264467595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45948.626264467595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45948.626264467595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45948.626264467595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45948.626264467595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45948.626264467595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45948.626264467595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45948.626264467595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45948.626264467595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45948.626264467595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45948.626264467595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45948.626264467595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45948.626264467595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45948.626264467595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45948.626264467595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45948.626264467595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45948.626264467595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45948.626264467595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45948.626264467595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45948.626264467595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45948.626264467595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45948.626264467595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45948.626264467595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45948.626264467595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45948.626264467595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45948.626264467595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45948.626264467595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45948.626264467595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45948.626264467595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45948.626264467595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45948.626264467595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45948.626264467595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45948.626264467595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45948.626264467595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45948.626264467595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45948.626264467595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45948.626264467595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45948.626264467595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45948.626264467595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45948.626264467595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45948.626264467595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45948.626264467595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45948.626264467595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45948.626264467595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45948.626264467595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45948.626264467595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45948.626264467595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45948.626264467595</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245.14554687499913</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1.131171875000291</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3</v>
      </c>
      <c r="D4" s="126" t="s">
        <v>35725</v>
      </c>
      <c r="E4" s="101" t="s">
        <v>38964</v>
      </c>
      <c r="F4" s="128">
        <v>45948.561574074076</v>
      </c>
      <c r="G4" s="129">
        <f ca="1">IFERROR(NOW()-F4,"")</f>
        <v>6.4690393519413192E-2</v>
      </c>
      <c r="H4" s="128">
        <v>45948.552997685183</v>
      </c>
      <c r="I4" s="124" t="str">
        <f>IFERROR(VLOOKUP(D4,DB!A:F,6,0),"")</f>
        <v>Generator-SG</v>
      </c>
      <c r="J4" s="124" t="str">
        <f>IFERROR(VLOOKUP(D4,DB!A:G,7,0),"")</f>
        <v>Dead</v>
      </c>
      <c r="K4" s="130" t="s">
        <v>39063</v>
      </c>
      <c r="L4" s="126" t="str">
        <f>IFERROR(VLOOKUP(D4,DB!A:I,9,0),"")</f>
        <v>Latis</v>
      </c>
    </row>
    <row r="5" spans="1:16" ht="15" customHeight="1">
      <c r="A5" s="124" t="s">
        <v>39064</v>
      </c>
      <c r="B5" s="124" t="str">
        <f>IFERROR(VLOOKUP(D5,DB!A:K,11,0),"")</f>
        <v>R4</v>
      </c>
      <c r="C5" s="125">
        <v>2</v>
      </c>
      <c r="D5" s="126" t="s">
        <v>24140</v>
      </c>
      <c r="E5" s="101" t="s">
        <v>38964</v>
      </c>
      <c r="F5" s="128">
        <v>45948.568576388891</v>
      </c>
      <c r="G5" s="129">
        <f ca="1">IFERROR(NOW()-F5,"")</f>
        <v>5.7688078704813961E-2</v>
      </c>
      <c r="H5" s="128">
        <v>45948.561400462961</v>
      </c>
      <c r="I5" s="124" t="str">
        <f>IFERROR(VLOOKUP(D5,DB!A:F,6,0),"")</f>
        <v>SCECO</v>
      </c>
      <c r="J5" s="124" t="str">
        <f>IFERROR(VLOOKUP(D5,DB!A:G,7,0),"")</f>
        <v>Dead</v>
      </c>
      <c r="K5" s="130" t="s">
        <v>39065</v>
      </c>
      <c r="L5" s="126" t="str">
        <f>IFERROR(VLOOKUP(D5,DB!A:I,9,0),"")</f>
        <v>Latis</v>
      </c>
    </row>
    <row r="6" spans="1:16" ht="15" customHeight="1">
      <c r="A6" s="124"/>
      <c r="B6" s="124" t="str">
        <f>IFERROR(VLOOKUP(D6,DB!A:K,11,0),"")</f>
        <v/>
      </c>
      <c r="C6" s="125"/>
      <c r="D6" s="126"/>
      <c r="E6" s="101"/>
      <c r="F6" s="128"/>
      <c r="G6" s="129">
        <f ca="1">IFERROR(NOW()-F6,"")</f>
        <v>45948.626264467595</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45948.626264467595</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45948.626264467595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45948.626264467595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45948.626264467595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45948.626264467595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45948.626264467595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45948.626264467595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45948.626264467595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45948.626264467595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45948.626264467595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45948.626264467595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45948.626264467595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45948.626264467595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45948.626264467595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45948.626264467595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45948.626264467595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45948.626264467595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45948.626264467595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45948.626264467595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45948.626264467595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45948.626264467595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45948.626264467595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45948.626264467595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45948.626264467595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45948.626264467595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45948.626264467595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45948.626264467595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45948.626264467595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45948.626264467595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45948.626264467595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45948.626264467595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45948.626264467595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45948.626264467595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45948.626264467595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45948.626264467595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45948.626264467595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45948.626264467595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45948.626264467595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45948.626264467595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45948.626264467595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45948.626264467595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45948.626264467595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45948.626264467595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45948.626264467595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45948.626264467595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45948.626264467595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45948.626264467595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45948.626264467595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45948.626264467595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45948.626264467595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45948.626264467595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45948.626264467595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45948.626264467595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45948.626264467595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45948.626264467595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45948.626264467595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45948.626264467595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45948.626264467595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45948.626264467595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45948.626264467595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45948.626264467595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45948.626264467595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45948.626264467595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45948.626264467595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45948.626264467595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45948.626264467595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45948.626264467595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45948.626264467595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45948.626264467595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45948.626264467595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45948.626264467595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45948.626264467595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45948.626264467595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45948.626264467595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45948.626264467595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45948.626264467595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45948.626264467595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45948.626264467595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45948.626264467595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45948.626264467595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45948.626264467595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45948.626264467595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45948.626264467595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45948.626264467595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45948.626264467595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45948.626264467595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45948.626264467595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45948.626264467595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45948.626264467595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45948.626264467595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45948.626264467595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45948.626264467595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45948.626264467595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45948.626264467595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45948.626264467595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45948.626264467595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45948.626264467595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45948.626264467595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45948.626264467595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45948.626264467595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45948.626264467595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45948.626264467595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45948.626264467595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45948.626264467595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45948.626264467595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45948.626264467595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45948.626264467595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45948.626264467595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45948.626264467595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45948.626264467595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45948.626264467595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45948.626264467595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45948.626264467595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45948.626264467595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45948.626264467595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45948.626264467595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45948.626264467595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45948.626264467595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45948.626264467595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45948.626264467595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45948.626264467595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45948.626264467595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45948.626264467595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45948.626264467595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45948.626264467595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45948.626264467595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45948.626264467595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45948.626264467595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45948.626264467595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45948.626264467595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45948.626264467595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45948.626264467595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45948.626264467595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45948.626264467595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45948.626264467595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45948.626264467595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45948.626264467595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45948.626264467595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45948.626264467595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45948.626264467595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45948.626264467595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45948.626264467595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45948.626264467595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45948.626264467595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45948.626264467595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45948.626264467595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45948.626264467595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45948.626264467595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45948.626264467595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45948.626264467595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45948.626264467595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45948.626264467595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45948.626264467595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45948.626264467595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45948.626264467595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45948.626264467595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45948.626264467595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45948.626264467595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45948.626264467595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45948.626264467595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45948.626264467595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45948.626264467595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45948.626264467595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45948.626264467595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45948.626264467595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45948.626264467595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45948.626264467595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45948.626264467595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45948.626264467595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45948.626264467595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45948.626264467595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45948.626264467595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45948.626264467595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45948.626264467595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45948.626264467595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45948.626264467595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45948.626264467595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45948.626264467595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45948.626264467595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45948.626264467595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45948.626264467595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45948.626264467595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45948.626264467595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45948.626264467595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45948.626264467595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45948.626264467595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45948.626264467595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45948.626264467595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45948.626264467595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45948.626264467595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45948.626264467595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45948.626264467595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45948.626264467595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45948.626264467595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45948.626264467595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45948.626264467595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45948.626264467595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45948.626264467595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45948.626264467595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45948.626264467595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45948.626264467595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45948.626264467595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45948.626264467595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45948.626264467595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45948.626264467595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45948.626264467595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45948.626264467595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45948.626264467595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45948.626264467595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45948.626264467595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45948.626264467595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45948.626264467595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45948.626264467595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45948.626264467595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45948.626264467595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45948.626264467595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45948.626264467595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45948.626264467595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45948.626264467595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45948.626264467595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45948.626264467595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45948.626264467595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45948.626264467595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45948.626264467595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45948.626264467595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45948.626264467595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45948.626264467595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45948.626264467595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45948.626264467595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45948.626264467595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45948.626264467595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45948.626264467595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45948.626264467595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45948.626264467595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45948.626264467595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45948.626264467595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45948.626264467595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45948.626264467595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45948.626264467595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45948.626264467595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45948.626264467595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45948.626264467595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45948.626264467595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45948.626264467595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45948.626264467595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45948.626264467595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45948.626264467595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45948.626264467595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45948.626264467595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45948.626264467595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45948.626264467595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45948.626264467595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45948.626264467595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45948.626264467595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45948.626264467595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45948.626264467595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45948.626264467595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45948.626264467595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45948.626264467595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45948.626264467595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45948.626264467595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45948.626264467595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45948.626264467595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45948.626264467595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45948.626264467595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45948.626264467595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45948.626264467595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45948.626264467595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45948.626264467595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45948.626264467595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45948.626264467595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45948.626264467595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45948.626264467595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45948.626264467595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45948.626264467595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45948.626264467595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45948.626264467595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45948.626264467595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45948.626264467595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45948.626264467595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45948.626264467595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45948.626264467595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45948.626264467595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45948.626264467595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45948.626264467595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45948.626264467595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45948.626264467595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45948.626264467595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45948.626264467595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45948.626264467595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45948.626264467595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45948.626264467595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45948.626264467595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45948.626264467595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45948.626264467595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45948.626264467595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45948.626264467595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45948.626264467595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45948.626264467595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45948.626264467595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45948.626264467595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45948.626264467595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45948.626264467595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45948.626264467595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45948.626264467595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45948.626264467595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45948.626264467595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45948.626264467595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45948.626264467595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45948.626264467595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45948.626264467595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45948.626264467595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45948.626264467595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45948.626264467595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45948.626264467595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45948.626264467595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45948.626264467595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45948.626264467595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45948.626264467595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45948.626264467595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45948.626264467595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45948.626264467595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45948.626264467595</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45948.626264467595</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D16" sqref="D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56.794204282407009</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39045</v>
      </c>
      <c r="F3" s="38">
        <v>45926.188877314817</v>
      </c>
      <c r="G3" s="154">
        <f t="shared" ref="G3" ca="1" si="0">IFERROR(NOW()-F3,"")</f>
        <v>22.437387152778683</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3.8546903935202863</v>
      </c>
      <c r="H4" s="38">
        <v>45944.676192129627</v>
      </c>
      <c r="I4" s="37" t="str">
        <f>IFERROR(VLOOKUP(D4,DB!A:F,6,0),"")</f>
        <v>SCECO</v>
      </c>
      <c r="J4" s="37" t="str">
        <f>IFERROR(VLOOKUP(D4,DB!A:G,7,0),"")</f>
        <v>Dead</v>
      </c>
      <c r="K4" s="37" t="s">
        <v>39071</v>
      </c>
      <c r="L4" s="37" t="str">
        <f>IFERROR(VLOOKUP(D4,DB!A:I,9,0),"")</f>
        <v>Latis</v>
      </c>
    </row>
    <row r="5" spans="1:13" ht="15">
      <c r="A5" s="81"/>
      <c r="B5" s="81" t="str">
        <f>IFERROR(VLOOKUP(D5,DB!A:K,11,0),"")</f>
        <v/>
      </c>
      <c r="C5" s="81"/>
      <c r="D5" s="167"/>
      <c r="E5" s="81"/>
      <c r="F5" s="120"/>
      <c r="G5" s="121">
        <f t="shared" ref="G5" ca="1" si="2">IFERROR(NOW()-F5,"")</f>
        <v>45948.626264467595</v>
      </c>
      <c r="H5" s="120"/>
      <c r="I5" s="81" t="str">
        <f>IFERROR(VLOOKUP(D5,DB!A:F,6,0),"")</f>
        <v/>
      </c>
      <c r="J5" s="81" t="str">
        <f>IFERROR(VLOOKUP(D5,DB!A:G,7,0),"")</f>
        <v/>
      </c>
      <c r="K5" s="81"/>
      <c r="L5" s="81" t="str">
        <f>IFERROR(VLOOKUP(D5,DB!A:I,9,0),"")</f>
        <v/>
      </c>
    </row>
    <row r="6" spans="1:13" ht="15">
      <c r="A6" s="167"/>
      <c r="B6" s="167" t="str">
        <f>IFERROR(VLOOKUP(D6,DB!A:K,11,0),"")</f>
        <v/>
      </c>
      <c r="C6" s="167"/>
      <c r="D6" s="167"/>
      <c r="E6" s="167"/>
      <c r="F6" s="168"/>
      <c r="G6" s="169">
        <f ca="1">IFERROR(NOW()-F6,"")</f>
        <v>45948.626264467595</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45948.626264467595</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45948.626264467595</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45948.626264467595</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45948.626264467595</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45948.626264467595</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45948.626264467595</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45948.626264467595</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45948.626264467595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45948.626264467595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45948.626264467595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45948.626264467595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45948.626264467595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45948.626264467595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45948.626264467595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45948.626264467595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45948.626264467595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45948.626264467595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45948.626264467595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45948.626264467595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45948.626264467595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45948.626264467595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45948.626264467595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45948.626264467595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45948.626264467595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45948.626264467595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45948.626264467595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45948.626264467595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45948.626264467595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45948.626264467595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45948.626264467595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45948.626264467595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45948.626264467595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45948.626264467595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45948.626264467595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45948.626264467595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45948.626264467595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45948.626264467595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45948.626264467595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45948.626264467595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45948.626264467595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45948.626264467595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45948.626264467595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45948.626264467595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45948.626264467595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45948.626264467595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45948.626264467595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45948.626264467595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45948.626264467595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45948.626264467595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45948.626264467595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45948.626264467595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45948.626264467595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45948.626264467595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45948.626264467595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45948.626264467595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45948.626264467595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45948.626264467595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45948.626264467595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45948.626264467595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45948.626264467595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45948.626264467595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45948.626264467595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45948.626264467595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45948.626264467595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45948.626264467595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45948.626264467595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45948.626264467595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45948.626264467595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45948.626264467595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45948.626264467595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45948.626264467595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45948.626264467595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45948.626264467595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45948.626264467595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45948.626264467595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45948.626264467595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45948.626264467595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45948.626264467595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45948.626264467595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45948.626264467595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45948.626264467595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45948.626264467595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45948.626264467595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45948.626264467595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45948.626264467595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45948.626264467595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45948.626264467595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45948.626264467595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45948.626264467595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45948.626264467595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45948.626264467595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45948.626264467595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45948.626264467595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45948.626264467595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45948.626264467595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45948.626264467595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45948.626264467595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45948.626264467595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45948.626264467595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45948.626264467595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45948.626264467595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45948.626264467595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45948.626264467595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45948.626264467595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45948.626264467595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45948.626264467595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45948.626264467595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45948.626264467595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45948.626264467595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45948.626264467595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45948.626264467595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45948.626264467595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45948.626264467595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45948.626264467595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45948.626264467595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45948.626264467595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45948.626264467595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45948.626264467595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45948.626264467595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45948.626264467595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45948.626264467595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45948.626264467595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45948.626264467595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45948.626264467595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45948.626264467595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45948.626264467595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45948.626264467595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45948.626264467595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45948.626264467595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45948.626264467595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45948.626264467595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45948.626264467595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45948.626264467595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45948.626264467595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45948.626264467595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45948.626264467595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45948.626264467595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45948.626264467595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45948.626264467595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45948.626264467595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45948.626264467595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45948.626264467595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45948.626264467595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45948.626264467595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45948.626264467595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45948.626264467595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45948.626264467595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45948.626264467595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45948.626264467595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45948.626264467595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45948.626264467595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45948.626264467595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45948.626264467595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45948.626264467595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45948.626264467595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45948.626264467595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45948.626264467595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45948.626264467595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45948.626264467595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45948.626264467595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45948.626264467595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45948.626264467595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45948.626264467595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45948.626264467595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45948.626264467595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45948.626264467595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45948.626264467595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45948.626264467595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45948.626264467595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45948.626264467595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45948.626264467595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45948.626264467595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45948.626264467595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45948.626264467595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45948.626264467595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45948.626264467595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45948.626264467595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45948.626264467595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45948.626264467595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45948.626264467595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45948.626264467595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45948.626264467595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45948.626264467595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45948.626264467595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45948.626264467595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45948.626264467595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45948.626264467595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45948.626264467595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45948.626264467595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45948.626264467595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45948.626264467595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45948.626264467595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45948.626264467595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45948.626264467595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45948.626264467595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45948.626264467595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45948.626264467595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45948.626264467595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45948.626264467595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45948.626264467595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45948.626264467595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45948.626264467595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45948.626264467595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45948.626264467595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45948.626264467595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45948.626264467595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45948.626264467595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45948.626264467595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45948.626264467595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45948.626264467595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45948.626264467595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45948.626264467595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45948.626264467595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45948.626264467595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45948.626264467595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45948.626264467595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45948.626264467595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45948.626264467595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45948.626264467595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45948.626264467595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45948.626264467595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45948.626264467595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45948.626264467595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45948.626264467595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45948.626264467595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45948.626264467595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45948.626264467595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45948.626264467595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45948.626264467595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45948.626264467595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45948.626264467595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45948.626264467595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45948.626264467595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45948.626264467595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45948.626264467595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45948.626264467595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45948.626264467595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45948.626264467595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45948.626264467595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45948.626264467595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45948.626264467595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45948.626264467595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45948.626264467595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45948.626264467595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45948.626264467595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45948.626264467595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45948.626264467595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45948.626264467595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45948.626264467595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45948.626264467595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45948.626264467595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45948.626264467595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45948.626264467595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45948.626264467595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45948.626264467595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45948.626264467595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45948.626264467595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45948.626264467595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45948.626264467595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45948.626264467595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45948.626264467595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45948.626264467595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45948.626264467595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45948.626264467595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45948.626264467595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45948.626264467595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45948.626264467595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45948.626264467595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45948.626264467595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45948.626264467595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45948.626264467595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45948.626264467595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45948.626264467595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45948.626264467595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45948.626264467595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45948.626264467595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45948.626264467595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45948.626264467595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45948.626264467595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45948.626264467595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45948.626264467595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45948.626264467595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45948.626264467595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45948.626264467595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45948.626264467595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45948.626264467595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45948.626264467595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45948.626264467595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45948.626264467595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45948.626264467595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45948.626264467595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45948.626264467595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45948.626264467595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45948.626264467595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45948.626264467595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45948.626264467595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45948.626264467595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45948.626264467595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45948.626264467595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45948.626264467595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45948.626264467595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45948.626264467595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45948.626264467595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45948.626264467595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45948.626264467595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45948.626264467595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45948.626264467595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45948.626264467595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45948.626264467595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45948.626264467595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45948.626264467595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45948.626264467595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45948.626264467595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45948.626264467595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45948.626264467595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45948.626264467595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45948.626264467595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45948.626264467595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45948.626264467595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45948.626264467595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45948.626264467595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45948.626264467595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45948.626264467595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45948.626264467595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45948.626264467595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45948.626264467595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45948.626264467595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45948.626264467595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45948.626264467595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45948.626264467595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45948.626264467595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45948.626264467595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45948.626264467595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45948.626264467595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45948.626264467595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45948.626264467595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45948.626264467595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45948.626264467595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45948.626264467595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45948.626264467595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45948.626264467595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45948.626264467595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45948.626264467595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45948.626264467595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45948.626264467595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45948.626264467595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45948.626264467595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45948.626264467595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45948.626264467595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45948.626264467595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45948.626264467595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45948.626264467595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45948.626264467595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45948.626264467595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45948.626264467595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45948.626264467595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45948.626264467595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45948.626264467595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45948.626264467595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45948.626264467595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45948.626264467595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45948.626264467595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45948.626264467595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45948.626264467595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45948.626264467595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45948.626264467595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45948.626264467595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45948.626264467595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45948.626264467595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45948.626264467595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45948.626264467595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45948.626264467595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45948.626264467595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45948.626264467595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45948.626264467595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45948.626264467595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45948.626264467595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45948.626264467595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45948.626264467595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45948.626264467595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45948.626264467595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45948.626264467595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45948.626264467595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45948.626264467595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45948.626264467595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45948.626264467595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45948.626264467595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45948.626264467595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45948.626264467595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45948.626264467595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45948.626264467595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45948.626264467595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45948.626264467595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45948.626264467595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45948.626264467595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45948.626264467595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45948.626264467595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45948.626264467595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45948.626264467595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45948.626264467595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45948.626264467595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45948.626264467595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45948.626264467595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45948.626264467595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45948.626264467595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45948.626264467595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45948.626264467595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45948.626264467595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45948.626264467595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45948.626264467595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45948.626264467595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45948.626264467595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45948.626264467595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45948.626264467595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45948.626264467595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45948.626264467595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45948.626264467595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45948.626264467595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45948.626264467595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45948.626264467595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45948.626264467595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45948.626264467595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45948.626264467595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45948.626264467595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45948.626264467595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45948.626264467595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45948.626264467595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45948.626264467595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45948.626264467595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45948.626264467595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45948.626264467595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45948.626264467595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45948.626264467595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45948.626264467595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45948.626264467595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45948.626264467595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45948.626264467595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45948.626264467595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45948.626264467595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45948.626264467595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45948.626264467595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45948.626264467595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45948.626264467595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45948.626264467595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45948.626264467595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45948.626264467595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45948.626264467595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45948.626264467595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45948.626264467595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45948.626264467595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45948.626264467595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45948.626264467595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45948.626264467595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45948.626264467595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45948.626264467595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45948.626264467595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45948.626264467595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45948.626264467595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45948.626264467595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45948.626264467595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45948.626264467595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45948.626264467595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45948.626264467595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45948.626264467595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45948.626264467595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45948.626264467595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45948.626264467595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45948.626264467595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45948.626264467595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45948.626264467595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45948.626264467595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45948.626264467595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45948.626264467595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45948.626264467595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45948.626264467595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45948.626264467595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45948.626264467595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45948.626264467595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45948.626264467595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45948.626264467595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45948.626264467595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45948.626264467595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45948.626264467595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45948.626264467595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45948.626264467595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45948.626264467595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45948.626264467595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45948.626264467595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45948.626264467595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45948.626264467595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45948.626264467595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45948.626264467595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45948.626264467595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45948.626264467595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45948.626264467595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45948.626264467595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45948.626264467595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45948.626264467595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45948.626264467595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45948.626264467595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45948.626264467595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45948.626264467595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45948.626264467595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45948.626264467595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45948.626264467595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45948.626264467595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45948.626264467595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45948.626264467595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45948.626264467595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45948.626264467595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45948.626264467595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45948.626264467595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45948.626264467595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45948.626264467595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45948.626264467595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45948.626264467595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45948.626264467595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45948.626264467595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45948.626264467595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45948.626264467595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45948.626264467595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45948.626264467595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45948.626264467595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45948.626264467595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45948.626264467595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45948.626264467595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45948.626264467595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45948.626264467595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45948.626264467595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45948.626264467595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45948.626264467595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45948.626264467595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45948.626264467595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45948.626264467595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45948.626264467595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45948.626264467595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45948.626264467595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45948.626264467595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45948.626264467595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45948.626264467595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45948.626264467595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45948.626264467595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45948.626264467595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45948.626264467595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45948.626264467595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45948.626264467595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45948.626264467595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45948.626264467595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45948.626264467595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45948.626264467595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45948.626264467595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45948.626264467595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45948.626264467595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45948.626264467595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45948.626264467595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45948.626264467595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45948.626264467595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45948.626264467595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45948.626264467595</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8"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21.853417245372839</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9.097201967597357</v>
      </c>
      <c r="H3" s="149">
        <v>45927.987534722219</v>
      </c>
      <c r="I3" s="146" t="str">
        <f>IFERROR(VLOOKUP(D3,DB!A:F,6,0),"")</f>
        <v>SCECO</v>
      </c>
      <c r="J3" s="146" t="str">
        <f>IFERROR(VLOOKUP(D3,DB!A:G,7,0),"")</f>
        <v>Vandalized</v>
      </c>
      <c r="K3" s="145" t="s">
        <v>39076</v>
      </c>
      <c r="L3" s="146" t="str">
        <f>IFERROR(VLOOKUP(D3,DB!A:I,9,0),"")</f>
        <v>Latis</v>
      </c>
    </row>
    <row r="4" spans="1:16383" ht="31.5" customHeight="1">
      <c r="A4" s="145" t="s">
        <v>39077</v>
      </c>
      <c r="B4" s="145" t="str">
        <f>IFERROR(VLOOKUP(D4,DB!A:K,11,0),"")</f>
        <v>R6</v>
      </c>
      <c r="C4" s="145">
        <v>1</v>
      </c>
      <c r="D4" s="145" t="s">
        <v>32747</v>
      </c>
      <c r="E4" s="145" t="s">
        <v>39073</v>
      </c>
      <c r="F4" s="149">
        <v>45948.159444444442</v>
      </c>
      <c r="G4" s="148">
        <f ca="1">IFERROR(NOW()-F4,"-")</f>
        <v>0.4668200231535593</v>
      </c>
      <c r="H4" s="149">
        <v>45948.092499999999</v>
      </c>
      <c r="I4" s="145" t="str">
        <f>IFERROR(VLOOKUP(D4,DB!A:F,6,0),"")</f>
        <v>SCECO</v>
      </c>
      <c r="J4" s="145" t="str">
        <f>IFERROR(VLOOKUP(D4,DB!A:G,7,0),"")</f>
        <v>In progress</v>
      </c>
      <c r="K4" s="145" t="s">
        <v>39078</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39079</v>
      </c>
      <c r="B5" s="145" t="str">
        <f>IFERROR(VLOOKUP(D5,DB!A:K,11,0),"")</f>
        <v>R6</v>
      </c>
      <c r="C5" s="145">
        <v>1</v>
      </c>
      <c r="D5" s="145" t="s">
        <v>33255</v>
      </c>
      <c r="E5" s="145" t="s">
        <v>39073</v>
      </c>
      <c r="F5" s="149">
        <v>45948.216736111113</v>
      </c>
      <c r="G5" s="148">
        <f ca="1">IFERROR(NOW()-F5,"-")</f>
        <v>0.409528356482042</v>
      </c>
      <c r="H5" s="149">
        <v>45948.065520833334</v>
      </c>
      <c r="I5" s="145" t="str">
        <f>IFERROR(VLOOKUP(D5,DB!A:F,6,0),"")</f>
        <v>SCECO</v>
      </c>
      <c r="J5" s="145" t="str">
        <f>IFERROR(VLOOKUP(D5,DB!A:G,7,0),"")</f>
        <v>Vandalized</v>
      </c>
      <c r="K5" s="145" t="s">
        <v>39080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45948.626264467595</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45948.626264467595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45948.626264467595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45948.626264467595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45948.626264467595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45948.626264467595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45948.626264467595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45948.626264467595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45948.626264467595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45948.626264467595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45948.626264467595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45948.626264467595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45948.626264467595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45948.626264467595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45948.626264467595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45948.626264467595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45948.626264467595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45948.626264467595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45948.626264467595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45948.626264467595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45948.626264467595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45948.626264467595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45948.626264467595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45948.626264467595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45948.626264467595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45948.626264467595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45948.626264467595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45948.626264467595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45948.626264467595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45948.626264467595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45948.626264467595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45948.626264467595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45948.626264467595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45948.626264467595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45948.626264467595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45948.626264467595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45948.626264467595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45948.626264467595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45948.626264467595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45948.626264467595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45948.626264467595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45948.626264467595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45948.626264467595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45948.626264467595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45948.626264467595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45948.626264467595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45948.626264467595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45948.626264467595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45948.626264467595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45948.626264467595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45948.626264467595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45948.626264467595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45948.626264467595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45948.626264467595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45948.626264467595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45948.626264467595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45948.626264467595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45948.626264467595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45948.626264467595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45948.626264467595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45948.626264467595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45948.626264467595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45948.626264467595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45948.626264467595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45948.626264467595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45948.626264467595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45948.626264467595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45948.626264467595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45948.626264467595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45948.626264467595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45948.626264467595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45948.626264467595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45948.626264467595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45948.626264467595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45948.626264467595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45948.626264467595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45948.626264467595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45948.626264467595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45948.626264467595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45948.626264467595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45948.626264467595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45948.626264467595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45948.626264467595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45948.626264467595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45948.626264467595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45948.626264467595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45948.626264467595</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2025-10-18T12:04:24Z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